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https://d.docs.live.net/77422f6d9a970e1c/FOVLL/Coaching Coordinator/"/>
    </mc:Choice>
  </mc:AlternateContent>
  <bookViews>
    <workbookView xWindow="0" yWindow="0" windowWidth="25860" windowHeight="14565" tabRatio="776"/>
  </bookViews>
  <sheets>
    <sheet name="Game Schedule &amp; Roster" sheetId="29" r:id="rId1"/>
    <sheet name="G1" sheetId="1" r:id="rId2"/>
    <sheet name="G2" sheetId="7" r:id="rId3"/>
    <sheet name="G3" sheetId="9" r:id="rId4"/>
    <sheet name="G4" sheetId="10" r:id="rId5"/>
    <sheet name="G5" sheetId="11" r:id="rId6"/>
    <sheet name="G6" sheetId="12" r:id="rId7"/>
    <sheet name="G7" sheetId="13" r:id="rId8"/>
    <sheet name="G8" sheetId="14" r:id="rId9"/>
    <sheet name="G9" sheetId="15" r:id="rId10"/>
    <sheet name="G10" sheetId="16" r:id="rId11"/>
    <sheet name="G11" sheetId="17" r:id="rId12"/>
    <sheet name="G12" sheetId="19" r:id="rId13"/>
    <sheet name="G13" sheetId="27" r:id="rId14"/>
    <sheet name="Summary" sheetId="4" r:id="rId15"/>
  </sheets>
  <definedNames>
    <definedName name="_xlnm.Print_Area" localSheetId="1">'G1'!$B$1:$C$25</definedName>
    <definedName name="_xlnm.Print_Area" localSheetId="10">'G10'!$B$1:$I$23</definedName>
    <definedName name="_xlnm.Print_Area" localSheetId="11">'G11'!$B$1:$C$23</definedName>
    <definedName name="_xlnm.Print_Area" localSheetId="12">'G12'!$B$1:$I$23</definedName>
    <definedName name="_xlnm.Print_Area" localSheetId="2">'G2'!$M$11:$O$25</definedName>
    <definedName name="_xlnm.Print_Area" localSheetId="3">'G3'!$B$1:$I$25</definedName>
    <definedName name="_xlnm.Print_Area" localSheetId="4">'G4'!$B$10:$C$23</definedName>
    <definedName name="_xlnm.Print_Area" localSheetId="5">'G5'!$B$1:$C$23</definedName>
    <definedName name="_xlnm.Print_Area" localSheetId="6">'G6'!$B$1:$C$23</definedName>
    <definedName name="_xlnm.Print_Area" localSheetId="7">'G7'!$B$1:$I$23</definedName>
    <definedName name="_xlnm.Print_Area" localSheetId="8">'G8'!$B$1:$I$23</definedName>
    <definedName name="_xlnm.Print_Area" localSheetId="9">'G9'!$B$1:$I$23</definedName>
    <definedName name="_xlnm.Print_Area" localSheetId="14">Summary!$A$6:$M$41</definedName>
  </definedNames>
  <calcPr calcId="171027"/>
</workbook>
</file>

<file path=xl/calcChain.xml><?xml version="1.0" encoding="utf-8"?>
<calcChain xmlns="http://schemas.openxmlformats.org/spreadsheetml/2006/main">
  <c r="M1" i="1" l="1"/>
  <c r="M10" i="1"/>
  <c r="B12" i="1"/>
  <c r="C12" i="1"/>
  <c r="K12" i="1"/>
  <c r="P12" i="1"/>
  <c r="Q12" i="1"/>
  <c r="R12" i="1"/>
  <c r="S12" i="1"/>
  <c r="T12" i="1"/>
  <c r="U12" i="1"/>
  <c r="B13" i="1"/>
  <c r="N12" i="1" s="1"/>
  <c r="C13" i="1"/>
  <c r="O12" i="1" s="1"/>
  <c r="K13" i="1"/>
  <c r="M13" i="1"/>
  <c r="N13" i="1" s="1"/>
  <c r="P13" i="1"/>
  <c r="Q13" i="1"/>
  <c r="T13" i="1"/>
  <c r="U13" i="1"/>
  <c r="B14" i="1"/>
  <c r="C14" i="1"/>
  <c r="K14" i="1"/>
  <c r="M14" i="1"/>
  <c r="P14" i="1"/>
  <c r="Q14" i="1"/>
  <c r="T14" i="1"/>
  <c r="U14" i="1"/>
  <c r="B15" i="1"/>
  <c r="C15" i="1"/>
  <c r="K15" i="1"/>
  <c r="M15" i="1"/>
  <c r="P15" i="1"/>
  <c r="Q15" i="1"/>
  <c r="T15" i="1"/>
  <c r="U15" i="1"/>
  <c r="B16" i="1"/>
  <c r="C16" i="1"/>
  <c r="K16" i="1"/>
  <c r="M16" i="1"/>
  <c r="P16" i="1"/>
  <c r="Q16" i="1"/>
  <c r="T16" i="1"/>
  <c r="U16" i="1"/>
  <c r="B17" i="1"/>
  <c r="C17" i="1"/>
  <c r="K17" i="1"/>
  <c r="M17" i="1"/>
  <c r="P17" i="1"/>
  <c r="Q17" i="1"/>
  <c r="T17" i="1"/>
  <c r="U17" i="1"/>
  <c r="B18" i="1"/>
  <c r="C18" i="1"/>
  <c r="K18" i="1"/>
  <c r="M18" i="1"/>
  <c r="P18" i="1"/>
  <c r="Q18" i="1"/>
  <c r="T18" i="1"/>
  <c r="U18" i="1"/>
  <c r="B19" i="1"/>
  <c r="C19" i="1"/>
  <c r="K19" i="1"/>
  <c r="M19" i="1"/>
  <c r="P19" i="1"/>
  <c r="Q19" i="1"/>
  <c r="T19" i="1"/>
  <c r="U19" i="1"/>
  <c r="B20" i="1"/>
  <c r="C20" i="1"/>
  <c r="K20" i="1"/>
  <c r="M20" i="1"/>
  <c r="P20" i="1"/>
  <c r="Q20" i="1"/>
  <c r="T20" i="1"/>
  <c r="U20" i="1"/>
  <c r="B21" i="1"/>
  <c r="C21" i="1"/>
  <c r="K21" i="1"/>
  <c r="M21" i="1"/>
  <c r="P21" i="1"/>
  <c r="Q21" i="1"/>
  <c r="T21" i="1"/>
  <c r="U21" i="1"/>
  <c r="B22" i="1"/>
  <c r="C22" i="1"/>
  <c r="K22" i="1"/>
  <c r="M22" i="1"/>
  <c r="P22" i="1"/>
  <c r="Q22" i="1"/>
  <c r="T22" i="1"/>
  <c r="U22" i="1"/>
  <c r="B23" i="1"/>
  <c r="C23" i="1"/>
  <c r="K23" i="1"/>
  <c r="M23" i="1"/>
  <c r="P23" i="1"/>
  <c r="Q23" i="1"/>
  <c r="T23" i="1"/>
  <c r="U23" i="1"/>
  <c r="B24" i="1"/>
  <c r="C24" i="1"/>
  <c r="K24" i="1"/>
  <c r="M24" i="1"/>
  <c r="P24" i="1"/>
  <c r="Q24" i="1"/>
  <c r="T24" i="1"/>
  <c r="U24" i="1"/>
  <c r="B25" i="1"/>
  <c r="C25" i="1"/>
  <c r="K25" i="1"/>
  <c r="M25" i="1"/>
  <c r="P25" i="1"/>
  <c r="Q25" i="1"/>
  <c r="T25" i="1"/>
  <c r="U25" i="1"/>
  <c r="D27" i="1"/>
  <c r="E27" i="1"/>
  <c r="F27" i="1"/>
  <c r="G27" i="1"/>
  <c r="H27" i="1"/>
  <c r="I27" i="1"/>
  <c r="D28" i="1"/>
  <c r="E28" i="1"/>
  <c r="F28" i="1"/>
  <c r="G28" i="1"/>
  <c r="H28" i="1"/>
  <c r="I28" i="1"/>
  <c r="M1" i="16"/>
  <c r="M10" i="16"/>
  <c r="B12" i="16"/>
  <c r="N12" i="16" s="1"/>
  <c r="C12" i="16"/>
  <c r="O12" i="16" s="1"/>
  <c r="K12" i="16"/>
  <c r="P12" i="16"/>
  <c r="Q12" i="16"/>
  <c r="R12" i="16"/>
  <c r="S12" i="16"/>
  <c r="T12" i="16"/>
  <c r="U12" i="16"/>
  <c r="B13" i="16"/>
  <c r="C13" i="16"/>
  <c r="K13" i="16"/>
  <c r="M13" i="16"/>
  <c r="N13" i="16"/>
  <c r="Q13" i="16"/>
  <c r="U13" i="16"/>
  <c r="B14" i="16"/>
  <c r="C14" i="16"/>
  <c r="K14" i="16"/>
  <c r="M14" i="16"/>
  <c r="N14" i="16"/>
  <c r="Q14" i="16"/>
  <c r="U14" i="16"/>
  <c r="B15" i="16"/>
  <c r="C15" i="16"/>
  <c r="K15" i="16"/>
  <c r="M15" i="16"/>
  <c r="N15" i="16"/>
  <c r="Q15" i="16"/>
  <c r="U15" i="16"/>
  <c r="B16" i="16"/>
  <c r="C16" i="16"/>
  <c r="K16" i="16"/>
  <c r="M16" i="16"/>
  <c r="N16" i="16"/>
  <c r="Q16" i="16"/>
  <c r="U16" i="16"/>
  <c r="B17" i="16"/>
  <c r="C17" i="16"/>
  <c r="K17" i="16"/>
  <c r="M17" i="16"/>
  <c r="N17" i="16"/>
  <c r="Q17" i="16"/>
  <c r="U17" i="16"/>
  <c r="B18" i="16"/>
  <c r="C18" i="16"/>
  <c r="K18" i="16"/>
  <c r="M18" i="16"/>
  <c r="N18" i="16"/>
  <c r="Q18" i="16"/>
  <c r="U18" i="16"/>
  <c r="B19" i="16"/>
  <c r="C19" i="16"/>
  <c r="K19" i="16"/>
  <c r="M19" i="16"/>
  <c r="N19" i="16"/>
  <c r="Q19" i="16"/>
  <c r="U19" i="16"/>
  <c r="B20" i="16"/>
  <c r="C20" i="16"/>
  <c r="K20" i="16"/>
  <c r="M20" i="16"/>
  <c r="N20" i="16"/>
  <c r="Q20" i="16"/>
  <c r="U20" i="16"/>
  <c r="B21" i="16"/>
  <c r="C21" i="16"/>
  <c r="K21" i="16"/>
  <c r="M21" i="16"/>
  <c r="N21" i="16"/>
  <c r="Q21" i="16"/>
  <c r="U21" i="16"/>
  <c r="B22" i="16"/>
  <c r="C22" i="16"/>
  <c r="K22" i="16"/>
  <c r="M22" i="16"/>
  <c r="N22" i="16"/>
  <c r="Q22" i="16"/>
  <c r="U22" i="16"/>
  <c r="B23" i="16"/>
  <c r="C23" i="16"/>
  <c r="K23" i="16"/>
  <c r="M23" i="16"/>
  <c r="N23" i="16"/>
  <c r="Q23" i="16"/>
  <c r="U23" i="16"/>
  <c r="B24" i="16"/>
  <c r="C24" i="16"/>
  <c r="K24" i="16"/>
  <c r="M24" i="16"/>
  <c r="P24" i="16"/>
  <c r="T24" i="16"/>
  <c r="B25" i="16"/>
  <c r="C25" i="16"/>
  <c r="K25" i="16"/>
  <c r="D27" i="16"/>
  <c r="E27" i="16"/>
  <c r="F27" i="16"/>
  <c r="G27" i="16"/>
  <c r="H27" i="16"/>
  <c r="I27" i="16"/>
  <c r="D28" i="16"/>
  <c r="E28" i="16"/>
  <c r="F28" i="16"/>
  <c r="G28" i="16"/>
  <c r="H28" i="16"/>
  <c r="I28" i="16"/>
  <c r="M1" i="17"/>
  <c r="M10" i="17"/>
  <c r="B12" i="17"/>
  <c r="C12" i="17"/>
  <c r="K12" i="17"/>
  <c r="N12" i="17"/>
  <c r="O12" i="17"/>
  <c r="P12" i="17"/>
  <c r="Q12" i="17"/>
  <c r="R12" i="17"/>
  <c r="S12" i="17"/>
  <c r="T12" i="17"/>
  <c r="U12" i="17"/>
  <c r="B13" i="17"/>
  <c r="C13" i="17"/>
  <c r="K13" i="17"/>
  <c r="M13" i="17"/>
  <c r="P13" i="17" s="1"/>
  <c r="N13" i="17"/>
  <c r="O13" i="17"/>
  <c r="R13" i="17"/>
  <c r="S13" i="17"/>
  <c r="U13" i="17"/>
  <c r="B14" i="17"/>
  <c r="C14" i="17"/>
  <c r="K14" i="17"/>
  <c r="M14" i="17"/>
  <c r="Q14" i="17" s="1"/>
  <c r="B15" i="17"/>
  <c r="C15" i="17"/>
  <c r="K15" i="17"/>
  <c r="B16" i="17"/>
  <c r="C16" i="17"/>
  <c r="K16" i="17"/>
  <c r="B17" i="17"/>
  <c r="C17" i="17"/>
  <c r="K17" i="17"/>
  <c r="B18" i="17"/>
  <c r="C18" i="17"/>
  <c r="K18" i="17"/>
  <c r="B19" i="17"/>
  <c r="C19" i="17"/>
  <c r="K19" i="17"/>
  <c r="B20" i="17"/>
  <c r="C20" i="17"/>
  <c r="K20" i="17"/>
  <c r="B21" i="17"/>
  <c r="C21" i="17"/>
  <c r="K21" i="17"/>
  <c r="B22" i="17"/>
  <c r="C22" i="17"/>
  <c r="K22" i="17"/>
  <c r="B23" i="17"/>
  <c r="C23" i="17"/>
  <c r="K23" i="17"/>
  <c r="B24" i="17"/>
  <c r="C24" i="17"/>
  <c r="K24" i="17"/>
  <c r="B25" i="17"/>
  <c r="C25" i="17"/>
  <c r="K25" i="17"/>
  <c r="D27" i="17"/>
  <c r="E27" i="17"/>
  <c r="F27" i="17"/>
  <c r="G27" i="17"/>
  <c r="H27" i="17"/>
  <c r="I27" i="17"/>
  <c r="D28" i="17"/>
  <c r="E28" i="17"/>
  <c r="F28" i="17"/>
  <c r="G28" i="17"/>
  <c r="H28" i="17"/>
  <c r="I28" i="17"/>
  <c r="M1" i="19"/>
  <c r="M10" i="19"/>
  <c r="B12" i="19"/>
  <c r="N12" i="19" s="1"/>
  <c r="C12" i="19"/>
  <c r="O12" i="19" s="1"/>
  <c r="K12" i="19"/>
  <c r="P12" i="19"/>
  <c r="Q12" i="19"/>
  <c r="R12" i="19"/>
  <c r="S12" i="19"/>
  <c r="T12" i="19"/>
  <c r="U12" i="19"/>
  <c r="B13" i="19"/>
  <c r="C13" i="19"/>
  <c r="K13" i="19"/>
  <c r="M13" i="19"/>
  <c r="B14" i="19"/>
  <c r="C14" i="19"/>
  <c r="K14" i="19"/>
  <c r="B15" i="19"/>
  <c r="C15" i="19"/>
  <c r="K15" i="19"/>
  <c r="B16" i="19"/>
  <c r="C16" i="19"/>
  <c r="K16" i="19"/>
  <c r="B17" i="19"/>
  <c r="C17" i="19"/>
  <c r="K17" i="19"/>
  <c r="B18" i="19"/>
  <c r="C18" i="19"/>
  <c r="K18" i="19"/>
  <c r="B19" i="19"/>
  <c r="C19" i="19"/>
  <c r="K19" i="19"/>
  <c r="B20" i="19"/>
  <c r="C20" i="19"/>
  <c r="K20" i="19"/>
  <c r="B21" i="19"/>
  <c r="C21" i="19"/>
  <c r="K21" i="19"/>
  <c r="B22" i="19"/>
  <c r="C22" i="19"/>
  <c r="K22" i="19"/>
  <c r="B23" i="19"/>
  <c r="C23" i="19"/>
  <c r="K23" i="19"/>
  <c r="B24" i="19"/>
  <c r="C24" i="19"/>
  <c r="K24" i="19"/>
  <c r="B25" i="19"/>
  <c r="C25" i="19"/>
  <c r="K25" i="19"/>
  <c r="D27" i="19"/>
  <c r="E27" i="19"/>
  <c r="F27" i="19"/>
  <c r="G27" i="19"/>
  <c r="H27" i="19"/>
  <c r="I27" i="19"/>
  <c r="D28" i="19"/>
  <c r="E28" i="19"/>
  <c r="F28" i="19"/>
  <c r="G28" i="19"/>
  <c r="H28" i="19"/>
  <c r="I28" i="19"/>
  <c r="M1" i="27"/>
  <c r="M10" i="27"/>
  <c r="B12" i="27"/>
  <c r="C12" i="27"/>
  <c r="O12" i="27" s="1"/>
  <c r="K12" i="27"/>
  <c r="N12" i="27"/>
  <c r="P12" i="27"/>
  <c r="Q12" i="27"/>
  <c r="R12" i="27"/>
  <c r="S12" i="27"/>
  <c r="T12" i="27"/>
  <c r="U12" i="27"/>
  <c r="B13" i="27"/>
  <c r="C13" i="27"/>
  <c r="K13" i="27"/>
  <c r="M13" i="27"/>
  <c r="N13" i="27"/>
  <c r="O13" i="27"/>
  <c r="P13" i="27"/>
  <c r="Q13" i="27"/>
  <c r="R13" i="27"/>
  <c r="S13" i="27"/>
  <c r="T13" i="27"/>
  <c r="U13" i="27"/>
  <c r="B14" i="27"/>
  <c r="C14" i="27"/>
  <c r="K14" i="27"/>
  <c r="M14" i="27"/>
  <c r="N14" i="27"/>
  <c r="O14" i="27"/>
  <c r="P14" i="27"/>
  <c r="Q14" i="27"/>
  <c r="R14" i="27"/>
  <c r="S14" i="27"/>
  <c r="T14" i="27"/>
  <c r="U14" i="27"/>
  <c r="B15" i="27"/>
  <c r="C15" i="27"/>
  <c r="K15" i="27"/>
  <c r="M15" i="27"/>
  <c r="N15" i="27"/>
  <c r="O15" i="27"/>
  <c r="P15" i="27"/>
  <c r="Q15" i="27"/>
  <c r="R15" i="27"/>
  <c r="S15" i="27"/>
  <c r="T15" i="27"/>
  <c r="U15" i="27"/>
  <c r="B16" i="27"/>
  <c r="C16" i="27"/>
  <c r="K16" i="27"/>
  <c r="M16" i="27"/>
  <c r="N16" i="27"/>
  <c r="O16" i="27"/>
  <c r="P16" i="27"/>
  <c r="Q16" i="27"/>
  <c r="R16" i="27"/>
  <c r="S16" i="27"/>
  <c r="T16" i="27"/>
  <c r="U16" i="27"/>
  <c r="B17" i="27"/>
  <c r="C17" i="27"/>
  <c r="K17" i="27"/>
  <c r="M17" i="27"/>
  <c r="N17" i="27"/>
  <c r="O17" i="27"/>
  <c r="P17" i="27"/>
  <c r="Q17" i="27"/>
  <c r="R17" i="27"/>
  <c r="S17" i="27"/>
  <c r="T17" i="27"/>
  <c r="U17" i="27"/>
  <c r="B18" i="27"/>
  <c r="C18" i="27"/>
  <c r="K18" i="27"/>
  <c r="M18" i="27"/>
  <c r="N18" i="27"/>
  <c r="O18" i="27"/>
  <c r="P18" i="27"/>
  <c r="Q18" i="27"/>
  <c r="R18" i="27"/>
  <c r="S18" i="27"/>
  <c r="T18" i="27"/>
  <c r="U18" i="27"/>
  <c r="B19" i="27"/>
  <c r="C19" i="27"/>
  <c r="K19" i="27"/>
  <c r="M19" i="27"/>
  <c r="N19" i="27"/>
  <c r="O19" i="27"/>
  <c r="P19" i="27"/>
  <c r="Q19" i="27"/>
  <c r="R19" i="27"/>
  <c r="S19" i="27"/>
  <c r="T19" i="27"/>
  <c r="U19" i="27"/>
  <c r="B20" i="27"/>
  <c r="C20" i="27"/>
  <c r="K20" i="27"/>
  <c r="M20" i="27"/>
  <c r="N20" i="27"/>
  <c r="O20" i="27"/>
  <c r="P20" i="27"/>
  <c r="Q20" i="27"/>
  <c r="R20" i="27"/>
  <c r="S20" i="27"/>
  <c r="T20" i="27"/>
  <c r="U20" i="27"/>
  <c r="B21" i="27"/>
  <c r="C21" i="27"/>
  <c r="K21" i="27"/>
  <c r="M21" i="27"/>
  <c r="N21" i="27"/>
  <c r="O21" i="27"/>
  <c r="P21" i="27"/>
  <c r="Q21" i="27"/>
  <c r="R21" i="27"/>
  <c r="S21" i="27"/>
  <c r="T21" i="27"/>
  <c r="U21" i="27"/>
  <c r="B22" i="27"/>
  <c r="C22" i="27"/>
  <c r="K22" i="27"/>
  <c r="M22" i="27"/>
  <c r="N22" i="27"/>
  <c r="O22" i="27"/>
  <c r="P22" i="27"/>
  <c r="Q22" i="27"/>
  <c r="R22" i="27"/>
  <c r="S22" i="27"/>
  <c r="T22" i="27"/>
  <c r="U22" i="27"/>
  <c r="B23" i="27"/>
  <c r="C23" i="27"/>
  <c r="K23" i="27"/>
  <c r="M23" i="27"/>
  <c r="N23" i="27"/>
  <c r="O23" i="27"/>
  <c r="P23" i="27"/>
  <c r="Q23" i="27"/>
  <c r="R23" i="27"/>
  <c r="S23" i="27"/>
  <c r="T23" i="27"/>
  <c r="U23" i="27"/>
  <c r="B24" i="27"/>
  <c r="C24" i="27"/>
  <c r="K24" i="27"/>
  <c r="M24" i="27"/>
  <c r="N24" i="27"/>
  <c r="O24" i="27"/>
  <c r="P24" i="27"/>
  <c r="Q24" i="27"/>
  <c r="R24" i="27"/>
  <c r="S24" i="27"/>
  <c r="T24" i="27"/>
  <c r="U24" i="27"/>
  <c r="B25" i="27"/>
  <c r="C25" i="27"/>
  <c r="K25" i="27"/>
  <c r="M25" i="27"/>
  <c r="N25" i="27"/>
  <c r="O25" i="27"/>
  <c r="P25" i="27"/>
  <c r="Q25" i="27"/>
  <c r="R25" i="27"/>
  <c r="S25" i="27"/>
  <c r="T25" i="27"/>
  <c r="U25" i="27"/>
  <c r="D27" i="27"/>
  <c r="E27" i="27"/>
  <c r="F27" i="27"/>
  <c r="G27" i="27"/>
  <c r="H27" i="27"/>
  <c r="I27" i="27"/>
  <c r="D28" i="27"/>
  <c r="E28" i="27"/>
  <c r="F28" i="27"/>
  <c r="G28" i="27"/>
  <c r="H28" i="27"/>
  <c r="I28" i="27"/>
  <c r="M1" i="7"/>
  <c r="M10" i="7"/>
  <c r="B12" i="7"/>
  <c r="N12" i="7" s="1"/>
  <c r="C12" i="7"/>
  <c r="K12" i="7"/>
  <c r="O12" i="7"/>
  <c r="P12" i="7"/>
  <c r="Q12" i="7"/>
  <c r="R12" i="7"/>
  <c r="S12" i="7"/>
  <c r="T12" i="7"/>
  <c r="U12" i="7"/>
  <c r="B13" i="7"/>
  <c r="C13" i="7"/>
  <c r="O13" i="7" s="1"/>
  <c r="K13" i="7"/>
  <c r="M13" i="7"/>
  <c r="Q13" i="7"/>
  <c r="S13" i="7"/>
  <c r="U13" i="7"/>
  <c r="B14" i="7"/>
  <c r="C14" i="7"/>
  <c r="O14" i="7" s="1"/>
  <c r="K14" i="7"/>
  <c r="M14" i="7"/>
  <c r="Q14" i="7" s="1"/>
  <c r="S14" i="7"/>
  <c r="U14" i="7"/>
  <c r="B15" i="7"/>
  <c r="C15" i="7"/>
  <c r="K15" i="7"/>
  <c r="M15" i="7"/>
  <c r="U15" i="7"/>
  <c r="B16" i="7"/>
  <c r="C16" i="7"/>
  <c r="K16" i="7"/>
  <c r="M16" i="7"/>
  <c r="Q16" i="7" s="1"/>
  <c r="B17" i="7"/>
  <c r="C17" i="7"/>
  <c r="K17" i="7"/>
  <c r="B18" i="7"/>
  <c r="C18" i="7"/>
  <c r="K18" i="7"/>
  <c r="B19" i="7"/>
  <c r="C19" i="7"/>
  <c r="K19" i="7"/>
  <c r="B20" i="7"/>
  <c r="C20" i="7"/>
  <c r="K20" i="7"/>
  <c r="B21" i="7"/>
  <c r="C21" i="7"/>
  <c r="K21" i="7"/>
  <c r="B22" i="7"/>
  <c r="C22" i="7"/>
  <c r="K22" i="7"/>
  <c r="B23" i="7"/>
  <c r="C23" i="7"/>
  <c r="K23" i="7"/>
  <c r="B24" i="7"/>
  <c r="C24" i="7"/>
  <c r="K24" i="7"/>
  <c r="B25" i="7"/>
  <c r="C25" i="7"/>
  <c r="K25" i="7"/>
  <c r="D27" i="7"/>
  <c r="E27" i="7"/>
  <c r="F27" i="7"/>
  <c r="G27" i="7"/>
  <c r="H27" i="7"/>
  <c r="I27" i="7"/>
  <c r="D28" i="7"/>
  <c r="E28" i="7"/>
  <c r="F28" i="7"/>
  <c r="G28" i="7"/>
  <c r="H28" i="7"/>
  <c r="I28" i="7"/>
  <c r="M1" i="9"/>
  <c r="M10" i="9"/>
  <c r="B12" i="9"/>
  <c r="C12" i="9"/>
  <c r="O12" i="9" s="1"/>
  <c r="K12" i="9"/>
  <c r="N12" i="9"/>
  <c r="P12" i="9"/>
  <c r="Q12" i="9"/>
  <c r="R12" i="9"/>
  <c r="S12" i="9"/>
  <c r="T12" i="9"/>
  <c r="U12" i="9"/>
  <c r="B13" i="9"/>
  <c r="C13" i="9"/>
  <c r="K13" i="9"/>
  <c r="M13" i="9"/>
  <c r="U13" i="9"/>
  <c r="B14" i="9"/>
  <c r="C14" i="9"/>
  <c r="K14" i="9"/>
  <c r="M14" i="9"/>
  <c r="B15" i="9"/>
  <c r="C15" i="9"/>
  <c r="K15" i="9"/>
  <c r="B16" i="9"/>
  <c r="C16" i="9"/>
  <c r="K16" i="9"/>
  <c r="B17" i="9"/>
  <c r="C17" i="9"/>
  <c r="K17" i="9"/>
  <c r="B18" i="9"/>
  <c r="C18" i="9"/>
  <c r="K18" i="9"/>
  <c r="B19" i="9"/>
  <c r="C19" i="9"/>
  <c r="K19" i="9"/>
  <c r="B20" i="9"/>
  <c r="C20" i="9"/>
  <c r="K20" i="9"/>
  <c r="B21" i="9"/>
  <c r="C21" i="9"/>
  <c r="K21" i="9"/>
  <c r="B22" i="9"/>
  <c r="C22" i="9"/>
  <c r="K22" i="9"/>
  <c r="B23" i="9"/>
  <c r="C23" i="9"/>
  <c r="K23" i="9"/>
  <c r="B24" i="9"/>
  <c r="C24" i="9"/>
  <c r="K24" i="9"/>
  <c r="B25" i="9"/>
  <c r="C25" i="9"/>
  <c r="K25" i="9"/>
  <c r="D27" i="9"/>
  <c r="E27" i="9"/>
  <c r="F27" i="9"/>
  <c r="G27" i="9"/>
  <c r="H27" i="9"/>
  <c r="I27" i="9"/>
  <c r="D28" i="9"/>
  <c r="E28" i="9"/>
  <c r="F28" i="9"/>
  <c r="G28" i="9"/>
  <c r="H28" i="9"/>
  <c r="I28" i="9"/>
  <c r="M1" i="10"/>
  <c r="M10" i="10"/>
  <c r="B12" i="10"/>
  <c r="N12" i="10" s="1"/>
  <c r="C12" i="10"/>
  <c r="O12" i="10" s="1"/>
  <c r="K12" i="10"/>
  <c r="P12" i="10"/>
  <c r="Q12" i="10"/>
  <c r="R12" i="10"/>
  <c r="S12" i="10"/>
  <c r="T12" i="10"/>
  <c r="U12" i="10"/>
  <c r="B13" i="10"/>
  <c r="C13" i="10"/>
  <c r="K13" i="10"/>
  <c r="M13" i="10"/>
  <c r="S13" i="10"/>
  <c r="B14" i="10"/>
  <c r="C14" i="10"/>
  <c r="K14" i="10"/>
  <c r="B15" i="10"/>
  <c r="C15" i="10"/>
  <c r="K15" i="10"/>
  <c r="B16" i="10"/>
  <c r="C16" i="10"/>
  <c r="K16" i="10"/>
  <c r="B17" i="10"/>
  <c r="C17" i="10"/>
  <c r="K17" i="10"/>
  <c r="B18" i="10"/>
  <c r="C18" i="10"/>
  <c r="K18" i="10"/>
  <c r="B19" i="10"/>
  <c r="C19" i="10"/>
  <c r="K19" i="10"/>
  <c r="B20" i="10"/>
  <c r="C20" i="10"/>
  <c r="K20" i="10"/>
  <c r="B21" i="10"/>
  <c r="C21" i="10"/>
  <c r="K21" i="10"/>
  <c r="B22" i="10"/>
  <c r="C22" i="10"/>
  <c r="K22" i="10"/>
  <c r="B23" i="10"/>
  <c r="C23" i="10"/>
  <c r="K23" i="10"/>
  <c r="B24" i="10"/>
  <c r="C24" i="10"/>
  <c r="K24" i="10"/>
  <c r="B25" i="10"/>
  <c r="C25" i="10"/>
  <c r="K25" i="10"/>
  <c r="D27" i="10"/>
  <c r="E27" i="10"/>
  <c r="F27" i="10"/>
  <c r="G27" i="10"/>
  <c r="H27" i="10"/>
  <c r="I27" i="10"/>
  <c r="D28" i="10"/>
  <c r="E28" i="10"/>
  <c r="F28" i="10"/>
  <c r="G28" i="10"/>
  <c r="H28" i="10"/>
  <c r="I28" i="10"/>
  <c r="M1" i="11"/>
  <c r="M10" i="11"/>
  <c r="B12" i="11"/>
  <c r="N12" i="11" s="1"/>
  <c r="C12" i="11"/>
  <c r="O12" i="11" s="1"/>
  <c r="K12" i="11"/>
  <c r="P12" i="11"/>
  <c r="Q12" i="11"/>
  <c r="R12" i="11"/>
  <c r="S12" i="11"/>
  <c r="T12" i="11"/>
  <c r="U12" i="11"/>
  <c r="B13" i="11"/>
  <c r="C13" i="11"/>
  <c r="K13" i="11"/>
  <c r="M13" i="11"/>
  <c r="N13" i="11"/>
  <c r="O13" i="11"/>
  <c r="P13" i="11"/>
  <c r="Q13" i="11"/>
  <c r="R13" i="11"/>
  <c r="S13" i="11"/>
  <c r="T13" i="11"/>
  <c r="U13" i="11"/>
  <c r="B14" i="11"/>
  <c r="C14" i="11"/>
  <c r="K14" i="11"/>
  <c r="M14" i="11"/>
  <c r="N14" i="11"/>
  <c r="O14" i="11"/>
  <c r="P14" i="11"/>
  <c r="Q14" i="11"/>
  <c r="R14" i="11"/>
  <c r="S14" i="11"/>
  <c r="T14" i="11"/>
  <c r="U14" i="11"/>
  <c r="B15" i="11"/>
  <c r="C15" i="11"/>
  <c r="K15" i="11"/>
  <c r="M15" i="11"/>
  <c r="N15" i="11"/>
  <c r="O15" i="11"/>
  <c r="P15" i="11"/>
  <c r="Q15" i="11"/>
  <c r="R15" i="11"/>
  <c r="S15" i="11"/>
  <c r="T15" i="11"/>
  <c r="U15" i="11"/>
  <c r="B16" i="11"/>
  <c r="C16" i="11"/>
  <c r="K16" i="11"/>
  <c r="M16" i="11"/>
  <c r="N16" i="11"/>
  <c r="O16" i="11"/>
  <c r="P16" i="11"/>
  <c r="Q16" i="11"/>
  <c r="R16" i="11"/>
  <c r="S16" i="11"/>
  <c r="T16" i="11"/>
  <c r="U16" i="11"/>
  <c r="B17" i="11"/>
  <c r="C17" i="11"/>
  <c r="K17" i="11"/>
  <c r="M17" i="11"/>
  <c r="N17" i="11"/>
  <c r="O17" i="11"/>
  <c r="P17" i="11"/>
  <c r="Q17" i="11"/>
  <c r="R17" i="11"/>
  <c r="S17" i="11"/>
  <c r="T17" i="11"/>
  <c r="U17" i="11"/>
  <c r="B18" i="11"/>
  <c r="C18" i="11"/>
  <c r="K18" i="11"/>
  <c r="M18" i="11"/>
  <c r="N18" i="11"/>
  <c r="O18" i="11"/>
  <c r="P18" i="11"/>
  <c r="Q18" i="11"/>
  <c r="R18" i="11"/>
  <c r="S18" i="11"/>
  <c r="T18" i="11"/>
  <c r="U18" i="11"/>
  <c r="B19" i="11"/>
  <c r="C19" i="11"/>
  <c r="K19" i="11"/>
  <c r="M19" i="11"/>
  <c r="N19" i="11"/>
  <c r="O19" i="11"/>
  <c r="P19" i="11"/>
  <c r="Q19" i="11"/>
  <c r="R19" i="11"/>
  <c r="S19" i="11"/>
  <c r="T19" i="11"/>
  <c r="U19" i="11"/>
  <c r="B20" i="11"/>
  <c r="C20" i="11"/>
  <c r="K20" i="11"/>
  <c r="M20" i="11"/>
  <c r="N20" i="11"/>
  <c r="O20" i="11"/>
  <c r="P20" i="11"/>
  <c r="Q20" i="11"/>
  <c r="R20" i="11"/>
  <c r="S20" i="11"/>
  <c r="T20" i="11"/>
  <c r="U20" i="11"/>
  <c r="B21" i="11"/>
  <c r="C21" i="11"/>
  <c r="K21" i="11"/>
  <c r="M21" i="11"/>
  <c r="N21" i="11"/>
  <c r="O21" i="11"/>
  <c r="P21" i="11"/>
  <c r="Q21" i="11"/>
  <c r="R21" i="11"/>
  <c r="S21" i="11"/>
  <c r="T21" i="11"/>
  <c r="U21" i="11"/>
  <c r="B22" i="11"/>
  <c r="C22" i="11"/>
  <c r="K22" i="11"/>
  <c r="M22" i="11"/>
  <c r="N22" i="11"/>
  <c r="O22" i="11"/>
  <c r="P22" i="11"/>
  <c r="Q22" i="11"/>
  <c r="R22" i="11"/>
  <c r="S22" i="11"/>
  <c r="T22" i="11"/>
  <c r="U22" i="11"/>
  <c r="B23" i="11"/>
  <c r="C23" i="11"/>
  <c r="K23" i="11"/>
  <c r="M23" i="11"/>
  <c r="N23" i="11"/>
  <c r="O23" i="11"/>
  <c r="P23" i="11"/>
  <c r="Q23" i="11"/>
  <c r="R23" i="11"/>
  <c r="S23" i="11"/>
  <c r="T23" i="11"/>
  <c r="U23" i="11"/>
  <c r="B24" i="11"/>
  <c r="C24" i="11"/>
  <c r="K24" i="11"/>
  <c r="M24" i="11"/>
  <c r="N24" i="11"/>
  <c r="O24" i="11"/>
  <c r="P24" i="11"/>
  <c r="Q24" i="11"/>
  <c r="R24" i="11"/>
  <c r="S24" i="11"/>
  <c r="T24" i="11"/>
  <c r="U24" i="11"/>
  <c r="B25" i="11"/>
  <c r="C25" i="11"/>
  <c r="K25" i="11"/>
  <c r="M25" i="11"/>
  <c r="N25" i="11"/>
  <c r="O25" i="11"/>
  <c r="P25" i="11"/>
  <c r="Q25" i="11"/>
  <c r="R25" i="11"/>
  <c r="S25" i="11"/>
  <c r="T25" i="11"/>
  <c r="U25" i="11"/>
  <c r="D27" i="11"/>
  <c r="E27" i="11"/>
  <c r="F27" i="11"/>
  <c r="G27" i="11"/>
  <c r="H27" i="11"/>
  <c r="I27" i="11"/>
  <c r="D28" i="11"/>
  <c r="E28" i="11"/>
  <c r="F28" i="11"/>
  <c r="G28" i="11"/>
  <c r="H28" i="11"/>
  <c r="I28" i="11"/>
  <c r="M1" i="12"/>
  <c r="M10" i="12"/>
  <c r="B12" i="12"/>
  <c r="N12" i="12" s="1"/>
  <c r="C12" i="12"/>
  <c r="K12" i="12"/>
  <c r="O12" i="12"/>
  <c r="P12" i="12"/>
  <c r="Q12" i="12"/>
  <c r="R12" i="12"/>
  <c r="S12" i="12"/>
  <c r="T12" i="12"/>
  <c r="U12" i="12"/>
  <c r="B13" i="12"/>
  <c r="C13" i="12"/>
  <c r="K13" i="12"/>
  <c r="M13" i="12"/>
  <c r="P13" i="12" s="1"/>
  <c r="N13" i="12"/>
  <c r="O13" i="12"/>
  <c r="Q13" i="12"/>
  <c r="R13" i="12"/>
  <c r="S13" i="12"/>
  <c r="U13" i="12"/>
  <c r="B14" i="12"/>
  <c r="C14" i="12"/>
  <c r="K14" i="12"/>
  <c r="M14" i="12"/>
  <c r="P14" i="12" s="1"/>
  <c r="N14" i="12"/>
  <c r="Q14" i="12"/>
  <c r="R14" i="12"/>
  <c r="S14" i="12"/>
  <c r="B15" i="12"/>
  <c r="C15" i="12"/>
  <c r="K15" i="12"/>
  <c r="B16" i="12"/>
  <c r="C16" i="12"/>
  <c r="K16" i="12"/>
  <c r="B17" i="12"/>
  <c r="C17" i="12"/>
  <c r="K17" i="12"/>
  <c r="B18" i="12"/>
  <c r="C18" i="12"/>
  <c r="K18" i="12"/>
  <c r="B19" i="12"/>
  <c r="C19" i="12"/>
  <c r="K19" i="12"/>
  <c r="B20" i="12"/>
  <c r="C20" i="12"/>
  <c r="K20" i="12"/>
  <c r="B21" i="12"/>
  <c r="C21" i="12"/>
  <c r="K21" i="12"/>
  <c r="B22" i="12"/>
  <c r="C22" i="12"/>
  <c r="K22" i="12"/>
  <c r="B23" i="12"/>
  <c r="C23" i="12"/>
  <c r="K23" i="12"/>
  <c r="B24" i="12"/>
  <c r="C24" i="12"/>
  <c r="K24" i="12"/>
  <c r="B25" i="12"/>
  <c r="C25" i="12"/>
  <c r="K25" i="12"/>
  <c r="D27" i="12"/>
  <c r="E27" i="12"/>
  <c r="F27" i="12"/>
  <c r="G27" i="12"/>
  <c r="H27" i="12"/>
  <c r="I27" i="12"/>
  <c r="D28" i="12"/>
  <c r="E28" i="12"/>
  <c r="F28" i="12"/>
  <c r="G28" i="12"/>
  <c r="H28" i="12"/>
  <c r="I28" i="12"/>
  <c r="M1" i="13"/>
  <c r="M10" i="13"/>
  <c r="B12" i="13"/>
  <c r="N12" i="13" s="1"/>
  <c r="C12" i="13"/>
  <c r="O12" i="13" s="1"/>
  <c r="K12" i="13"/>
  <c r="P12" i="13"/>
  <c r="Q12" i="13"/>
  <c r="R12" i="13"/>
  <c r="S12" i="13"/>
  <c r="T12" i="13"/>
  <c r="U12" i="13"/>
  <c r="B13" i="13"/>
  <c r="C13" i="13"/>
  <c r="K13" i="13"/>
  <c r="M13" i="13"/>
  <c r="O13" i="13" s="1"/>
  <c r="N13" i="13"/>
  <c r="R13" i="13"/>
  <c r="U13" i="13"/>
  <c r="B14" i="13"/>
  <c r="C14" i="13"/>
  <c r="K14" i="13"/>
  <c r="M14" i="13"/>
  <c r="O14" i="13" s="1"/>
  <c r="N14" i="13"/>
  <c r="R14" i="13"/>
  <c r="U14" i="13"/>
  <c r="B15" i="13"/>
  <c r="C15" i="13"/>
  <c r="K15" i="13"/>
  <c r="M15" i="13"/>
  <c r="O15" i="13" s="1"/>
  <c r="N15" i="13"/>
  <c r="R15" i="13"/>
  <c r="U15" i="13"/>
  <c r="B16" i="13"/>
  <c r="C16" i="13"/>
  <c r="K16" i="13"/>
  <c r="M16" i="13"/>
  <c r="O16" i="13" s="1"/>
  <c r="N16" i="13"/>
  <c r="R16" i="13"/>
  <c r="U16" i="13"/>
  <c r="B17" i="13"/>
  <c r="C17" i="13"/>
  <c r="K17" i="13"/>
  <c r="M17" i="13"/>
  <c r="O17" i="13" s="1"/>
  <c r="N17" i="13"/>
  <c r="R17" i="13"/>
  <c r="U17" i="13"/>
  <c r="B18" i="13"/>
  <c r="C18" i="13"/>
  <c r="K18" i="13"/>
  <c r="M18" i="13"/>
  <c r="O18" i="13" s="1"/>
  <c r="N18" i="13"/>
  <c r="R18" i="13"/>
  <c r="U18" i="13"/>
  <c r="B19" i="13"/>
  <c r="C19" i="13"/>
  <c r="K19" i="13"/>
  <c r="M19" i="13"/>
  <c r="O19" i="13" s="1"/>
  <c r="N19" i="13"/>
  <c r="R19" i="13"/>
  <c r="U19" i="13"/>
  <c r="B20" i="13"/>
  <c r="C20" i="13"/>
  <c r="K20" i="13"/>
  <c r="M20" i="13"/>
  <c r="O20" i="13" s="1"/>
  <c r="N20" i="13"/>
  <c r="R20" i="13"/>
  <c r="U20" i="13"/>
  <c r="B21" i="13"/>
  <c r="C21" i="13"/>
  <c r="K21" i="13"/>
  <c r="M21" i="13"/>
  <c r="O21" i="13" s="1"/>
  <c r="N21" i="13"/>
  <c r="R21" i="13"/>
  <c r="U21" i="13"/>
  <c r="B22" i="13"/>
  <c r="C22" i="13"/>
  <c r="K22" i="13"/>
  <c r="M22" i="13"/>
  <c r="O22" i="13" s="1"/>
  <c r="N22" i="13"/>
  <c r="R22" i="13"/>
  <c r="U22" i="13"/>
  <c r="B23" i="13"/>
  <c r="C23" i="13"/>
  <c r="K23" i="13"/>
  <c r="M23" i="13"/>
  <c r="O23" i="13" s="1"/>
  <c r="N23" i="13"/>
  <c r="R23" i="13"/>
  <c r="U23" i="13"/>
  <c r="B24" i="13"/>
  <c r="C24" i="13"/>
  <c r="K24" i="13"/>
  <c r="M24" i="13"/>
  <c r="O24" i="13" s="1"/>
  <c r="N24" i="13"/>
  <c r="R24" i="13"/>
  <c r="U24" i="13"/>
  <c r="B25" i="13"/>
  <c r="C25" i="13"/>
  <c r="K25" i="13"/>
  <c r="M25" i="13"/>
  <c r="O25" i="13" s="1"/>
  <c r="N25" i="13"/>
  <c r="R25" i="13"/>
  <c r="U25" i="13"/>
  <c r="D27" i="13"/>
  <c r="E27" i="13"/>
  <c r="F27" i="13"/>
  <c r="G27" i="13"/>
  <c r="H27" i="13"/>
  <c r="I27" i="13"/>
  <c r="D28" i="13"/>
  <c r="E28" i="13"/>
  <c r="F28" i="13"/>
  <c r="G28" i="13"/>
  <c r="H28" i="13"/>
  <c r="I28" i="13"/>
  <c r="M1" i="14"/>
  <c r="M10" i="14"/>
  <c r="B12" i="14"/>
  <c r="N12" i="14" s="1"/>
  <c r="C12" i="14"/>
  <c r="O12" i="14" s="1"/>
  <c r="K12" i="14"/>
  <c r="P12" i="14"/>
  <c r="Q12" i="14"/>
  <c r="R12" i="14"/>
  <c r="S12" i="14"/>
  <c r="T12" i="14"/>
  <c r="U12" i="14"/>
  <c r="B13" i="14"/>
  <c r="C13" i="14"/>
  <c r="K13" i="14"/>
  <c r="M13" i="14"/>
  <c r="N13" i="14" s="1"/>
  <c r="U13" i="14"/>
  <c r="B14" i="14"/>
  <c r="C14" i="14"/>
  <c r="K14" i="14"/>
  <c r="M14" i="14"/>
  <c r="U14" i="14" s="1"/>
  <c r="B15" i="14"/>
  <c r="C15" i="14"/>
  <c r="K15" i="14"/>
  <c r="B16" i="14"/>
  <c r="C16" i="14"/>
  <c r="K16" i="14"/>
  <c r="B17" i="14"/>
  <c r="C17" i="14"/>
  <c r="K17" i="14"/>
  <c r="B18" i="14"/>
  <c r="C18" i="14"/>
  <c r="K18" i="14"/>
  <c r="B19" i="14"/>
  <c r="C19" i="14"/>
  <c r="K19" i="14"/>
  <c r="B20" i="14"/>
  <c r="C20" i="14"/>
  <c r="K20" i="14"/>
  <c r="B21" i="14"/>
  <c r="C21" i="14"/>
  <c r="K21" i="14"/>
  <c r="B22" i="14"/>
  <c r="C22" i="14"/>
  <c r="K22" i="14"/>
  <c r="B23" i="14"/>
  <c r="C23" i="14"/>
  <c r="K23" i="14"/>
  <c r="B24" i="14"/>
  <c r="C24" i="14"/>
  <c r="K24" i="14"/>
  <c r="B25" i="14"/>
  <c r="C25" i="14"/>
  <c r="K25" i="14"/>
  <c r="D27" i="14"/>
  <c r="E27" i="14"/>
  <c r="F27" i="14"/>
  <c r="G27" i="14"/>
  <c r="H27" i="14"/>
  <c r="I27" i="14"/>
  <c r="D28" i="14"/>
  <c r="E28" i="14"/>
  <c r="F28" i="14"/>
  <c r="G28" i="14"/>
  <c r="H28" i="14"/>
  <c r="I28" i="14"/>
  <c r="M1" i="15"/>
  <c r="M10" i="15"/>
  <c r="B12" i="15"/>
  <c r="N12" i="15" s="1"/>
  <c r="C12" i="15"/>
  <c r="O12" i="15" s="1"/>
  <c r="K12" i="15"/>
  <c r="P12" i="15"/>
  <c r="Q12" i="15"/>
  <c r="R12" i="15"/>
  <c r="S12" i="15"/>
  <c r="T12" i="15"/>
  <c r="U12" i="15"/>
  <c r="B13" i="15"/>
  <c r="C13" i="15"/>
  <c r="K13" i="15"/>
  <c r="M13" i="15"/>
  <c r="Q13" i="15"/>
  <c r="R13" i="15"/>
  <c r="B14" i="15"/>
  <c r="C14" i="15"/>
  <c r="K14" i="15"/>
  <c r="B15" i="15"/>
  <c r="C15" i="15"/>
  <c r="K15" i="15"/>
  <c r="B16" i="15"/>
  <c r="C16" i="15"/>
  <c r="K16" i="15"/>
  <c r="B17" i="15"/>
  <c r="C17" i="15"/>
  <c r="K17" i="15"/>
  <c r="B18" i="15"/>
  <c r="C18" i="15"/>
  <c r="K18" i="15"/>
  <c r="B19" i="15"/>
  <c r="C19" i="15"/>
  <c r="K19" i="15"/>
  <c r="B20" i="15"/>
  <c r="C20" i="15"/>
  <c r="K20" i="15"/>
  <c r="B21" i="15"/>
  <c r="C21" i="15"/>
  <c r="K21" i="15"/>
  <c r="B22" i="15"/>
  <c r="C22" i="15"/>
  <c r="K22" i="15"/>
  <c r="B23" i="15"/>
  <c r="C23" i="15"/>
  <c r="K23" i="15"/>
  <c r="B24" i="15"/>
  <c r="C24" i="15"/>
  <c r="K24" i="15"/>
  <c r="B25" i="15"/>
  <c r="C25" i="15"/>
  <c r="K25" i="15"/>
  <c r="D27" i="15"/>
  <c r="E27" i="15"/>
  <c r="F27" i="15"/>
  <c r="G27" i="15"/>
  <c r="H27" i="15"/>
  <c r="I27" i="15"/>
  <c r="D28" i="15"/>
  <c r="E28" i="15"/>
  <c r="F28" i="15"/>
  <c r="G28" i="15"/>
  <c r="H28" i="15"/>
  <c r="I28" i="15"/>
  <c r="B4" i="29"/>
  <c r="C4" i="29"/>
  <c r="A5" i="29"/>
  <c r="A6" i="29" s="1"/>
  <c r="A7" i="29" s="1"/>
  <c r="A8" i="29" s="1"/>
  <c r="A9" i="29" s="1"/>
  <c r="A10" i="29" s="1"/>
  <c r="A1" i="4"/>
  <c r="A7" i="4"/>
  <c r="B7" i="4"/>
  <c r="C7" i="4"/>
  <c r="D7" i="4"/>
  <c r="E7" i="4"/>
  <c r="F7" i="4"/>
  <c r="G7" i="4"/>
  <c r="H7" i="4"/>
  <c r="I7" i="4"/>
  <c r="J7" i="4"/>
  <c r="K7" i="4"/>
  <c r="L7" i="4"/>
  <c r="Q7" i="4"/>
  <c r="A8" i="4"/>
  <c r="B8" i="4"/>
  <c r="C8" i="4"/>
  <c r="D8" i="4"/>
  <c r="E8" i="4"/>
  <c r="F8" i="4"/>
  <c r="G8" i="4"/>
  <c r="H8" i="4"/>
  <c r="I8" i="4"/>
  <c r="J8" i="4"/>
  <c r="K8" i="4"/>
  <c r="P8" i="4" s="1"/>
  <c r="L8" i="4"/>
  <c r="A9" i="4"/>
  <c r="B9" i="4"/>
  <c r="C9" i="4"/>
  <c r="M9" i="4" s="1"/>
  <c r="D9" i="4"/>
  <c r="E9" i="4"/>
  <c r="F9" i="4"/>
  <c r="G9" i="4"/>
  <c r="H9" i="4"/>
  <c r="I9" i="4"/>
  <c r="J9" i="4"/>
  <c r="K9" i="4"/>
  <c r="L9" i="4"/>
  <c r="Q9" i="4" s="1"/>
  <c r="S9" i="4" s="1"/>
  <c r="A10" i="4"/>
  <c r="B10" i="4"/>
  <c r="C10" i="4"/>
  <c r="D10" i="4"/>
  <c r="D22" i="4" s="1"/>
  <c r="E10" i="4"/>
  <c r="F10" i="4"/>
  <c r="G10" i="4"/>
  <c r="H10" i="4"/>
  <c r="H22" i="4" s="1"/>
  <c r="I10" i="4"/>
  <c r="J10" i="4"/>
  <c r="K10" i="4"/>
  <c r="L10" i="4"/>
  <c r="Q10" i="4" s="1"/>
  <c r="A11" i="4"/>
  <c r="B11" i="4"/>
  <c r="C11" i="4"/>
  <c r="O11" i="4" s="1"/>
  <c r="D11" i="4"/>
  <c r="E11" i="4"/>
  <c r="F11" i="4"/>
  <c r="G11" i="4"/>
  <c r="H11" i="4"/>
  <c r="I11" i="4"/>
  <c r="J11" i="4"/>
  <c r="K11" i="4"/>
  <c r="L11" i="4"/>
  <c r="Q11" i="4" s="1"/>
  <c r="A12" i="4"/>
  <c r="B12" i="4"/>
  <c r="C12" i="4"/>
  <c r="D12" i="4"/>
  <c r="E12" i="4"/>
  <c r="F12" i="4"/>
  <c r="G12" i="4"/>
  <c r="H12" i="4"/>
  <c r="I12" i="4"/>
  <c r="P12" i="4" s="1"/>
  <c r="J12" i="4"/>
  <c r="K12" i="4"/>
  <c r="L12" i="4"/>
  <c r="Q12" i="4" s="1"/>
  <c r="A13" i="4"/>
  <c r="B13" i="4"/>
  <c r="C13" i="4"/>
  <c r="D13" i="4"/>
  <c r="O13" i="4" s="1"/>
  <c r="E13" i="4"/>
  <c r="F13" i="4"/>
  <c r="G13" i="4"/>
  <c r="H13" i="4"/>
  <c r="I13" i="4"/>
  <c r="J13" i="4"/>
  <c r="K13" i="4"/>
  <c r="L13" i="4"/>
  <c r="Q13" i="4" s="1"/>
  <c r="P13" i="4"/>
  <c r="A14" i="4"/>
  <c r="B14" i="4"/>
  <c r="C14" i="4"/>
  <c r="D14" i="4"/>
  <c r="E14" i="4"/>
  <c r="F14" i="4"/>
  <c r="G14" i="4"/>
  <c r="H14" i="4"/>
  <c r="I14" i="4"/>
  <c r="J14" i="4"/>
  <c r="P14" i="4" s="1"/>
  <c r="K14" i="4"/>
  <c r="L14" i="4"/>
  <c r="Q14" i="4"/>
  <c r="A15" i="4"/>
  <c r="B15" i="4"/>
  <c r="C15" i="4"/>
  <c r="D15" i="4"/>
  <c r="E15" i="4"/>
  <c r="F15" i="4"/>
  <c r="G15" i="4"/>
  <c r="H15" i="4"/>
  <c r="I15" i="4"/>
  <c r="J15" i="4"/>
  <c r="K15" i="4"/>
  <c r="L15" i="4"/>
  <c r="Q15" i="4" s="1"/>
  <c r="A16" i="4"/>
  <c r="B16" i="4"/>
  <c r="C16" i="4"/>
  <c r="D16" i="4"/>
  <c r="E16" i="4"/>
  <c r="F16" i="4"/>
  <c r="G16" i="4"/>
  <c r="H16" i="4"/>
  <c r="I16" i="4"/>
  <c r="J16" i="4"/>
  <c r="P16" i="4" s="1"/>
  <c r="K16" i="4"/>
  <c r="L16" i="4"/>
  <c r="Q16" i="4" s="1"/>
  <c r="A17" i="4"/>
  <c r="B17" i="4"/>
  <c r="C17" i="4"/>
  <c r="D17" i="4"/>
  <c r="E17" i="4"/>
  <c r="F17" i="4"/>
  <c r="G17" i="4"/>
  <c r="H17" i="4"/>
  <c r="I17" i="4"/>
  <c r="J17" i="4"/>
  <c r="P17" i="4" s="1"/>
  <c r="K17" i="4"/>
  <c r="L17" i="4"/>
  <c r="Q17" i="4"/>
  <c r="A18" i="4"/>
  <c r="B18" i="4"/>
  <c r="C18" i="4"/>
  <c r="D18" i="4"/>
  <c r="E18" i="4"/>
  <c r="F18" i="4"/>
  <c r="G18" i="4"/>
  <c r="H18" i="4"/>
  <c r="I18" i="4"/>
  <c r="P18" i="4" s="1"/>
  <c r="J18" i="4"/>
  <c r="K18" i="4"/>
  <c r="L18" i="4"/>
  <c r="Q18" i="4" s="1"/>
  <c r="A19" i="4"/>
  <c r="B19" i="4"/>
  <c r="C19" i="4"/>
  <c r="M19" i="4" s="1"/>
  <c r="D19" i="4"/>
  <c r="E19" i="4"/>
  <c r="F19" i="4"/>
  <c r="G19" i="4"/>
  <c r="H19" i="4"/>
  <c r="I19" i="4"/>
  <c r="J19" i="4"/>
  <c r="K19" i="4"/>
  <c r="K22" i="4" s="1"/>
  <c r="L19" i="4"/>
  <c r="Q19" i="4" s="1"/>
  <c r="A20" i="4"/>
  <c r="B20" i="4"/>
  <c r="C20" i="4"/>
  <c r="D20" i="4"/>
  <c r="E20" i="4"/>
  <c r="F20" i="4"/>
  <c r="G20" i="4"/>
  <c r="H20" i="4"/>
  <c r="I20" i="4"/>
  <c r="P20" i="4" s="1"/>
  <c r="J20" i="4"/>
  <c r="K20" i="4"/>
  <c r="L20" i="4"/>
  <c r="Q20" i="4" s="1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36" i="4"/>
  <c r="B36" i="4"/>
  <c r="A37" i="4"/>
  <c r="B37" i="4"/>
  <c r="A38" i="4"/>
  <c r="B38" i="4"/>
  <c r="A39" i="4"/>
  <c r="B39" i="4"/>
  <c r="A40" i="4"/>
  <c r="B40" i="4"/>
  <c r="S19" i="4" l="1"/>
  <c r="N9" i="4"/>
  <c r="F29" i="4"/>
  <c r="J29" i="4"/>
  <c r="D29" i="4"/>
  <c r="H29" i="4"/>
  <c r="L29" i="4"/>
  <c r="Q29" i="4" s="1"/>
  <c r="E29" i="4"/>
  <c r="I29" i="4"/>
  <c r="P29" i="4" s="1"/>
  <c r="M29" i="4"/>
  <c r="G29" i="4"/>
  <c r="K29" i="4"/>
  <c r="N19" i="4"/>
  <c r="H39" i="4"/>
  <c r="L39" i="4"/>
  <c r="Q39" i="4" s="1"/>
  <c r="D39" i="4"/>
  <c r="M14" i="4"/>
  <c r="F22" i="4"/>
  <c r="P19" i="4"/>
  <c r="E39" i="4"/>
  <c r="M15" i="4"/>
  <c r="P10" i="4"/>
  <c r="O13" i="15"/>
  <c r="S13" i="15"/>
  <c r="M15" i="14"/>
  <c r="O14" i="9"/>
  <c r="Q14" i="9"/>
  <c r="N14" i="9"/>
  <c r="U14" i="9"/>
  <c r="M15" i="9"/>
  <c r="P14" i="9"/>
  <c r="R14" i="9"/>
  <c r="L22" i="4"/>
  <c r="K37" i="4"/>
  <c r="G22" i="4"/>
  <c r="M17" i="4"/>
  <c r="O15" i="4"/>
  <c r="O9" i="4"/>
  <c r="R9" i="4" s="1"/>
  <c r="M7" i="4"/>
  <c r="S7" i="4" s="1"/>
  <c r="N14" i="14"/>
  <c r="Q14" i="14"/>
  <c r="O13" i="9"/>
  <c r="N13" i="9"/>
  <c r="T13" i="9"/>
  <c r="P13" i="9"/>
  <c r="Q13" i="9"/>
  <c r="R13" i="9"/>
  <c r="M14" i="15"/>
  <c r="U13" i="15"/>
  <c r="P13" i="15"/>
  <c r="Q13" i="14"/>
  <c r="R13" i="4"/>
  <c r="M11" i="4"/>
  <c r="M13" i="4"/>
  <c r="S13" i="4" s="1"/>
  <c r="O7" i="4"/>
  <c r="R7" i="4" s="1"/>
  <c r="P7" i="4"/>
  <c r="T13" i="15"/>
  <c r="N13" i="15"/>
  <c r="T14" i="9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M15" i="12"/>
  <c r="U14" i="12"/>
  <c r="O14" i="12"/>
  <c r="R14" i="17"/>
  <c r="S16" i="7"/>
  <c r="U16" i="7"/>
  <c r="M17" i="7"/>
  <c r="N13" i="19"/>
  <c r="Q13" i="19"/>
  <c r="U13" i="19"/>
  <c r="M14" i="19"/>
  <c r="N24" i="16"/>
  <c r="Q24" i="16"/>
  <c r="S24" i="16"/>
  <c r="O23" i="16"/>
  <c r="S23" i="16"/>
  <c r="P23" i="16"/>
  <c r="T23" i="16"/>
  <c r="O22" i="16"/>
  <c r="S22" i="16"/>
  <c r="P22" i="16"/>
  <c r="T22" i="16"/>
  <c r="O21" i="16"/>
  <c r="S21" i="16"/>
  <c r="P21" i="16"/>
  <c r="T21" i="16"/>
  <c r="O20" i="16"/>
  <c r="S20" i="16"/>
  <c r="P20" i="16"/>
  <c r="T20" i="16"/>
  <c r="O19" i="16"/>
  <c r="S19" i="16"/>
  <c r="P19" i="16"/>
  <c r="T19" i="16"/>
  <c r="O18" i="16"/>
  <c r="S18" i="16"/>
  <c r="P18" i="16"/>
  <c r="T18" i="16"/>
  <c r="O17" i="16"/>
  <c r="S17" i="16"/>
  <c r="P17" i="16"/>
  <c r="T17" i="16"/>
  <c r="O16" i="16"/>
  <c r="S16" i="16"/>
  <c r="P16" i="16"/>
  <c r="T16" i="16"/>
  <c r="O15" i="16"/>
  <c r="S15" i="16"/>
  <c r="P15" i="16"/>
  <c r="T15" i="16"/>
  <c r="O14" i="16"/>
  <c r="S14" i="16"/>
  <c r="P14" i="16"/>
  <c r="T14" i="16"/>
  <c r="O13" i="16"/>
  <c r="S13" i="16"/>
  <c r="P13" i="16"/>
  <c r="T13" i="16"/>
  <c r="O17" i="7"/>
  <c r="Q15" i="7"/>
  <c r="S15" i="7"/>
  <c r="P14" i="17"/>
  <c r="N14" i="17"/>
  <c r="S14" i="17"/>
  <c r="O14" i="17"/>
  <c r="U14" i="17"/>
  <c r="M15" i="17"/>
  <c r="M25" i="16"/>
  <c r="U24" i="16"/>
  <c r="R23" i="16"/>
  <c r="R22" i="16"/>
  <c r="R21" i="16"/>
  <c r="R20" i="16"/>
  <c r="R19" i="16"/>
  <c r="R18" i="16"/>
  <c r="R17" i="16"/>
  <c r="R16" i="16"/>
  <c r="R15" i="16"/>
  <c r="R14" i="16"/>
  <c r="R13" i="16"/>
  <c r="N25" i="1"/>
  <c r="N24" i="1"/>
  <c r="N23" i="1"/>
  <c r="N22" i="1"/>
  <c r="N21" i="1"/>
  <c r="N20" i="1"/>
  <c r="N19" i="1"/>
  <c r="N18" i="1"/>
  <c r="N17" i="1"/>
  <c r="N16" i="1"/>
  <c r="N15" i="1"/>
  <c r="N14" i="1"/>
  <c r="O15" i="7"/>
  <c r="O25" i="16"/>
  <c r="O16" i="7"/>
  <c r="Q13" i="17"/>
  <c r="O24" i="16"/>
  <c r="S17" i="4"/>
  <c r="F34" i="4"/>
  <c r="J34" i="4"/>
  <c r="C34" i="4"/>
  <c r="O34" i="4" s="1"/>
  <c r="G34" i="4"/>
  <c r="K34" i="4"/>
  <c r="N14" i="4"/>
  <c r="D34" i="4"/>
  <c r="H34" i="4"/>
  <c r="L34" i="4"/>
  <c r="Q34" i="4" s="1"/>
  <c r="E34" i="4"/>
  <c r="I34" i="4"/>
  <c r="P34" i="4" s="1"/>
  <c r="M34" i="4"/>
  <c r="E31" i="4"/>
  <c r="I31" i="4"/>
  <c r="P31" i="4" s="1"/>
  <c r="M31" i="4"/>
  <c r="F31" i="4"/>
  <c r="J31" i="4"/>
  <c r="N11" i="4"/>
  <c r="S11" i="4"/>
  <c r="C31" i="4"/>
  <c r="O31" i="4" s="1"/>
  <c r="G31" i="4"/>
  <c r="K31" i="4"/>
  <c r="D31" i="4"/>
  <c r="H31" i="4"/>
  <c r="L31" i="4"/>
  <c r="Q31" i="4" s="1"/>
  <c r="C33" i="4"/>
  <c r="O33" i="4" s="1"/>
  <c r="H33" i="4"/>
  <c r="M33" i="4"/>
  <c r="N17" i="4"/>
  <c r="C37" i="4"/>
  <c r="O37" i="4" s="1"/>
  <c r="G37" i="4"/>
  <c r="D37" i="4"/>
  <c r="H37" i="4"/>
  <c r="L37" i="4"/>
  <c r="Q37" i="4" s="1"/>
  <c r="J37" i="4"/>
  <c r="E37" i="4"/>
  <c r="I37" i="4"/>
  <c r="P37" i="4" s="1"/>
  <c r="M37" i="4"/>
  <c r="F37" i="4"/>
  <c r="E35" i="4"/>
  <c r="I35" i="4"/>
  <c r="P35" i="4" s="1"/>
  <c r="M35" i="4"/>
  <c r="F35" i="4"/>
  <c r="J35" i="4"/>
  <c r="H35" i="4"/>
  <c r="C35" i="4"/>
  <c r="O35" i="4" s="1"/>
  <c r="G35" i="4"/>
  <c r="K35" i="4"/>
  <c r="N15" i="4"/>
  <c r="S15" i="4"/>
  <c r="D35" i="4"/>
  <c r="L35" i="4"/>
  <c r="Q35" i="4" s="1"/>
  <c r="M20" i="4"/>
  <c r="O10" i="4"/>
  <c r="I22" i="4"/>
  <c r="E22" i="4"/>
  <c r="Q8" i="4"/>
  <c r="E27" i="4"/>
  <c r="E41" i="4" s="1"/>
  <c r="I27" i="4"/>
  <c r="M27" i="4"/>
  <c r="N7" i="4"/>
  <c r="O9" i="1"/>
  <c r="O6" i="1"/>
  <c r="O7" i="1"/>
  <c r="O8" i="1"/>
  <c r="O8" i="7"/>
  <c r="O7" i="9"/>
  <c r="O6" i="10"/>
  <c r="O6" i="7"/>
  <c r="O9" i="9"/>
  <c r="O7" i="7"/>
  <c r="O9" i="10"/>
  <c r="O9" i="11"/>
  <c r="O8" i="12"/>
  <c r="O9" i="7"/>
  <c r="O6" i="11"/>
  <c r="O9" i="12"/>
  <c r="A11" i="29"/>
  <c r="A12" i="29" s="1"/>
  <c r="A13" i="29" s="1"/>
  <c r="A14" i="29" s="1"/>
  <c r="A15" i="29" s="1"/>
  <c r="A16" i="29" s="1"/>
  <c r="A17" i="29" s="1"/>
  <c r="O6" i="9"/>
  <c r="O7" i="10"/>
  <c r="O7" i="11"/>
  <c r="O6" i="12"/>
  <c r="O8" i="9"/>
  <c r="O8" i="10"/>
  <c r="O8" i="11"/>
  <c r="O7" i="12"/>
  <c r="K39" i="4"/>
  <c r="G39" i="4"/>
  <c r="C39" i="4"/>
  <c r="O39" i="4" s="1"/>
  <c r="J22" i="4"/>
  <c r="O20" i="4"/>
  <c r="R20" i="4" s="1"/>
  <c r="M18" i="4"/>
  <c r="F38" i="4" s="1"/>
  <c r="O17" i="4"/>
  <c r="R17" i="4" s="1"/>
  <c r="M16" i="4"/>
  <c r="P15" i="4"/>
  <c r="R15" i="4" s="1"/>
  <c r="M8" i="4"/>
  <c r="D28" i="4" s="1"/>
  <c r="J39" i="4"/>
  <c r="C22" i="4"/>
  <c r="O19" i="4"/>
  <c r="R19" i="4" s="1"/>
  <c r="S18" i="4"/>
  <c r="O18" i="4"/>
  <c r="R18" i="4" s="1"/>
  <c r="O16" i="4"/>
  <c r="R16" i="4" s="1"/>
  <c r="M12" i="4"/>
  <c r="P11" i="4"/>
  <c r="R11" i="4" s="1"/>
  <c r="P9" i="4"/>
  <c r="C29" i="4"/>
  <c r="O29" i="4" s="1"/>
  <c r="R29" i="4" s="1"/>
  <c r="F39" i="4"/>
  <c r="M39" i="4"/>
  <c r="I39" i="4"/>
  <c r="P39" i="4" s="1"/>
  <c r="S14" i="4"/>
  <c r="O14" i="4"/>
  <c r="R14" i="4" s="1"/>
  <c r="O12" i="4"/>
  <c r="R12" i="4" s="1"/>
  <c r="M10" i="4"/>
  <c r="S10" i="4" s="1"/>
  <c r="O8" i="4"/>
  <c r="N13" i="10"/>
  <c r="R13" i="10"/>
  <c r="T15" i="14"/>
  <c r="P15" i="14"/>
  <c r="T14" i="14"/>
  <c r="P14" i="14"/>
  <c r="T13" i="14"/>
  <c r="P13" i="14"/>
  <c r="Q13" i="10"/>
  <c r="S15" i="14"/>
  <c r="O15" i="14"/>
  <c r="S14" i="14"/>
  <c r="O14" i="14"/>
  <c r="S13" i="14"/>
  <c r="O13" i="14"/>
  <c r="T25" i="13"/>
  <c r="P25" i="13"/>
  <c r="T24" i="13"/>
  <c r="P24" i="13"/>
  <c r="T23" i="13"/>
  <c r="P23" i="13"/>
  <c r="T22" i="13"/>
  <c r="P22" i="13"/>
  <c r="T21" i="13"/>
  <c r="P21" i="13"/>
  <c r="T20" i="13"/>
  <c r="P20" i="13"/>
  <c r="T19" i="13"/>
  <c r="P19" i="13"/>
  <c r="T18" i="13"/>
  <c r="P18" i="13"/>
  <c r="T17" i="13"/>
  <c r="P17" i="13"/>
  <c r="T16" i="13"/>
  <c r="P16" i="13"/>
  <c r="T15" i="13"/>
  <c r="P15" i="13"/>
  <c r="T14" i="13"/>
  <c r="P14" i="13"/>
  <c r="T13" i="13"/>
  <c r="P13" i="13"/>
  <c r="M14" i="10"/>
  <c r="U13" i="10"/>
  <c r="P13" i="10"/>
  <c r="R15" i="14"/>
  <c r="R14" i="14"/>
  <c r="R13" i="14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T15" i="12"/>
  <c r="T14" i="12"/>
  <c r="T13" i="12"/>
  <c r="T13" i="10"/>
  <c r="O13" i="10"/>
  <c r="P17" i="7"/>
  <c r="T17" i="7"/>
  <c r="N17" i="7"/>
  <c r="R17" i="7"/>
  <c r="P16" i="7"/>
  <c r="T16" i="7"/>
  <c r="N16" i="7"/>
  <c r="R16" i="7"/>
  <c r="P15" i="7"/>
  <c r="T15" i="7"/>
  <c r="N15" i="7"/>
  <c r="R15" i="7"/>
  <c r="P14" i="7"/>
  <c r="T14" i="7"/>
  <c r="N14" i="7"/>
  <c r="R14" i="7"/>
  <c r="P13" i="7"/>
  <c r="T13" i="7"/>
  <c r="N13" i="7"/>
  <c r="R13" i="7"/>
  <c r="O14" i="19"/>
  <c r="S14" i="19"/>
  <c r="P14" i="19"/>
  <c r="T14" i="19"/>
  <c r="O13" i="19"/>
  <c r="S13" i="19"/>
  <c r="P13" i="19"/>
  <c r="T13" i="19"/>
  <c r="S14" i="9"/>
  <c r="S13" i="9"/>
  <c r="R14" i="19"/>
  <c r="R13" i="19"/>
  <c r="R25" i="16"/>
  <c r="R24" i="16"/>
  <c r="S25" i="1"/>
  <c r="O25" i="1"/>
  <c r="S24" i="1"/>
  <c r="O24" i="1"/>
  <c r="S23" i="1"/>
  <c r="O23" i="1"/>
  <c r="S22" i="1"/>
  <c r="O22" i="1"/>
  <c r="S21" i="1"/>
  <c r="O21" i="1"/>
  <c r="S20" i="1"/>
  <c r="O20" i="1"/>
  <c r="S19" i="1"/>
  <c r="O19" i="1"/>
  <c r="S18" i="1"/>
  <c r="O18" i="1"/>
  <c r="S17" i="1"/>
  <c r="O17" i="1"/>
  <c r="S16" i="1"/>
  <c r="O16" i="1"/>
  <c r="S15" i="1"/>
  <c r="O15" i="1"/>
  <c r="S14" i="1"/>
  <c r="O14" i="1"/>
  <c r="S13" i="1"/>
  <c r="O13" i="1"/>
  <c r="T15" i="17"/>
  <c r="T14" i="17"/>
  <c r="T13" i="17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8" i="4" l="1"/>
  <c r="O8" i="27"/>
  <c r="I33" i="4"/>
  <c r="P33" i="4" s="1"/>
  <c r="D33" i="4"/>
  <c r="N13" i="4"/>
  <c r="N14" i="19"/>
  <c r="Q14" i="19"/>
  <c r="U14" i="19"/>
  <c r="M15" i="19"/>
  <c r="U17" i="7"/>
  <c r="M18" i="7"/>
  <c r="Q17" i="7"/>
  <c r="S17" i="7"/>
  <c r="P15" i="12"/>
  <c r="O15" i="12"/>
  <c r="U15" i="12"/>
  <c r="M16" i="12"/>
  <c r="R15" i="12"/>
  <c r="N15" i="12"/>
  <c r="Q15" i="12"/>
  <c r="S15" i="12"/>
  <c r="N15" i="14"/>
  <c r="Q15" i="14"/>
  <c r="U15" i="14"/>
  <c r="M16" i="14"/>
  <c r="J33" i="4"/>
  <c r="E33" i="4"/>
  <c r="K33" i="4"/>
  <c r="N25" i="16"/>
  <c r="P25" i="16"/>
  <c r="U25" i="16"/>
  <c r="Q25" i="16"/>
  <c r="S25" i="16"/>
  <c r="T25" i="16"/>
  <c r="O14" i="15"/>
  <c r="S14" i="15"/>
  <c r="Q14" i="15"/>
  <c r="R14" i="15"/>
  <c r="N14" i="15"/>
  <c r="T14" i="15"/>
  <c r="P14" i="15"/>
  <c r="U14" i="15"/>
  <c r="M15" i="15"/>
  <c r="O15" i="9"/>
  <c r="N15" i="9"/>
  <c r="T15" i="9"/>
  <c r="U15" i="9"/>
  <c r="M16" i="9"/>
  <c r="P15" i="9"/>
  <c r="Q15" i="9"/>
  <c r="R15" i="9"/>
  <c r="S15" i="9"/>
  <c r="L28" i="4"/>
  <c r="Q28" i="4" s="1"/>
  <c r="R10" i="4"/>
  <c r="F33" i="4"/>
  <c r="L33" i="4"/>
  <c r="Q33" i="4" s="1"/>
  <c r="R33" i="4" s="1"/>
  <c r="G33" i="4"/>
  <c r="P15" i="17"/>
  <c r="Q15" i="17"/>
  <c r="R15" i="17"/>
  <c r="S15" i="17"/>
  <c r="U15" i="17"/>
  <c r="M16" i="17"/>
  <c r="N15" i="17"/>
  <c r="O15" i="17"/>
  <c r="G27" i="4"/>
  <c r="G41" i="4" s="1"/>
  <c r="L27" i="4"/>
  <c r="D27" i="4"/>
  <c r="D41" i="4" s="1"/>
  <c r="J27" i="4"/>
  <c r="J41" i="4" s="1"/>
  <c r="F27" i="4"/>
  <c r="F41" i="4" s="1"/>
  <c r="K27" i="4"/>
  <c r="K41" i="4" s="1"/>
  <c r="C27" i="4"/>
  <c r="H27" i="4"/>
  <c r="H41" i="4" s="1"/>
  <c r="R34" i="4"/>
  <c r="O8" i="17"/>
  <c r="P27" i="4"/>
  <c r="I41" i="4"/>
  <c r="N14" i="10"/>
  <c r="R14" i="10"/>
  <c r="Q14" i="10"/>
  <c r="S14" i="10"/>
  <c r="O14" i="10"/>
  <c r="T14" i="10"/>
  <c r="P14" i="10"/>
  <c r="U14" i="10"/>
  <c r="M15" i="10"/>
  <c r="N16" i="4"/>
  <c r="D36" i="4"/>
  <c r="H36" i="4"/>
  <c r="L36" i="4"/>
  <c r="Q36" i="4" s="1"/>
  <c r="E36" i="4"/>
  <c r="M36" i="4"/>
  <c r="I36" i="4"/>
  <c r="P36" i="4" s="1"/>
  <c r="G36" i="4"/>
  <c r="F36" i="4"/>
  <c r="J36" i="4"/>
  <c r="C36" i="4"/>
  <c r="O36" i="4" s="1"/>
  <c r="K36" i="4"/>
  <c r="O8" i="15"/>
  <c r="O7" i="15"/>
  <c r="O6" i="15"/>
  <c r="O7" i="13"/>
  <c r="O6" i="19"/>
  <c r="O7" i="27"/>
  <c r="O9" i="16"/>
  <c r="S8" i="4"/>
  <c r="S16" i="4"/>
  <c r="O9" i="19"/>
  <c r="F30" i="4"/>
  <c r="J30" i="4"/>
  <c r="N10" i="4"/>
  <c r="C30" i="4"/>
  <c r="O30" i="4" s="1"/>
  <c r="R30" i="4" s="1"/>
  <c r="G30" i="4"/>
  <c r="K30" i="4"/>
  <c r="D30" i="4"/>
  <c r="H30" i="4"/>
  <c r="L30" i="4"/>
  <c r="Q30" i="4" s="1"/>
  <c r="E30" i="4"/>
  <c r="I30" i="4"/>
  <c r="P30" i="4" s="1"/>
  <c r="M30" i="4"/>
  <c r="R39" i="4"/>
  <c r="O9" i="14"/>
  <c r="O8" i="14"/>
  <c r="O7" i="14"/>
  <c r="O6" i="17"/>
  <c r="O9" i="27"/>
  <c r="O8" i="19"/>
  <c r="O6" i="27"/>
  <c r="D40" i="4"/>
  <c r="H40" i="4"/>
  <c r="L40" i="4"/>
  <c r="Q40" i="4" s="1"/>
  <c r="E40" i="4"/>
  <c r="M40" i="4"/>
  <c r="N20" i="4"/>
  <c r="I40" i="4"/>
  <c r="P40" i="4" s="1"/>
  <c r="C40" i="4"/>
  <c r="O40" i="4" s="1"/>
  <c r="R40" i="4" s="1"/>
  <c r="K40" i="4"/>
  <c r="F40" i="4"/>
  <c r="J40" i="4"/>
  <c r="G40" i="4"/>
  <c r="R37" i="4"/>
  <c r="D32" i="4"/>
  <c r="H32" i="4"/>
  <c r="L32" i="4"/>
  <c r="Q32" i="4" s="1"/>
  <c r="E32" i="4"/>
  <c r="I32" i="4"/>
  <c r="P32" i="4" s="1"/>
  <c r="M32" i="4"/>
  <c r="G32" i="4"/>
  <c r="F32" i="4"/>
  <c r="J32" i="4"/>
  <c r="N12" i="4"/>
  <c r="S12" i="4"/>
  <c r="C32" i="4"/>
  <c r="O32" i="4" s="1"/>
  <c r="K32" i="4"/>
  <c r="O6" i="14"/>
  <c r="O6" i="16"/>
  <c r="O8" i="16"/>
  <c r="N8" i="4"/>
  <c r="C28" i="4"/>
  <c r="O28" i="4" s="1"/>
  <c r="I28" i="4"/>
  <c r="P28" i="4" s="1"/>
  <c r="E28" i="4"/>
  <c r="J28" i="4"/>
  <c r="F28" i="4"/>
  <c r="K28" i="4"/>
  <c r="G28" i="4"/>
  <c r="M28" i="4"/>
  <c r="C38" i="4"/>
  <c r="O38" i="4" s="1"/>
  <c r="K38" i="4"/>
  <c r="G38" i="4"/>
  <c r="M38" i="4"/>
  <c r="D38" i="4"/>
  <c r="H38" i="4"/>
  <c r="L38" i="4"/>
  <c r="Q38" i="4" s="1"/>
  <c r="N18" i="4"/>
  <c r="E38" i="4"/>
  <c r="I38" i="4"/>
  <c r="P38" i="4" s="1"/>
  <c r="O6" i="13"/>
  <c r="O9" i="13"/>
  <c r="O8" i="13"/>
  <c r="O9" i="15"/>
  <c r="O7" i="16"/>
  <c r="O9" i="17"/>
  <c r="O7" i="19"/>
  <c r="O7" i="17"/>
  <c r="H28" i="4"/>
  <c r="R35" i="4"/>
  <c r="J38" i="4"/>
  <c r="R31" i="4"/>
  <c r="C41" i="4" l="1"/>
  <c r="O27" i="4"/>
  <c r="Q27" i="4"/>
  <c r="L41" i="4"/>
  <c r="P16" i="17"/>
  <c r="N16" i="17"/>
  <c r="S16" i="17"/>
  <c r="O16" i="17"/>
  <c r="U16" i="17"/>
  <c r="M17" i="17"/>
  <c r="Q16" i="17"/>
  <c r="R16" i="17"/>
  <c r="T16" i="17"/>
  <c r="O15" i="15"/>
  <c r="S15" i="15"/>
  <c r="N15" i="15"/>
  <c r="T15" i="15"/>
  <c r="P15" i="15"/>
  <c r="U15" i="15"/>
  <c r="M16" i="15"/>
  <c r="Q15" i="15"/>
  <c r="R15" i="15"/>
  <c r="Q18" i="7"/>
  <c r="U18" i="7"/>
  <c r="M19" i="7"/>
  <c r="S18" i="7"/>
  <c r="P18" i="7"/>
  <c r="T18" i="7"/>
  <c r="O18" i="7"/>
  <c r="N18" i="7"/>
  <c r="R18" i="7"/>
  <c r="R27" i="4"/>
  <c r="Q16" i="9"/>
  <c r="T16" i="9"/>
  <c r="N16" i="9"/>
  <c r="U16" i="9"/>
  <c r="M17" i="9"/>
  <c r="P16" i="9"/>
  <c r="R16" i="9"/>
  <c r="O16" i="9"/>
  <c r="S16" i="9"/>
  <c r="N16" i="14"/>
  <c r="Q16" i="14"/>
  <c r="U16" i="14"/>
  <c r="M17" i="14"/>
  <c r="P16" i="14"/>
  <c r="S16" i="14"/>
  <c r="O16" i="14"/>
  <c r="T16" i="14"/>
  <c r="R16" i="14"/>
  <c r="P16" i="12"/>
  <c r="R16" i="12"/>
  <c r="O16" i="12"/>
  <c r="U16" i="12"/>
  <c r="M17" i="12"/>
  <c r="Q16" i="12"/>
  <c r="S16" i="12"/>
  <c r="N16" i="12"/>
  <c r="T16" i="12"/>
  <c r="N15" i="19"/>
  <c r="Q15" i="19"/>
  <c r="U15" i="19"/>
  <c r="M16" i="19"/>
  <c r="O15" i="19"/>
  <c r="S15" i="19"/>
  <c r="R15" i="19"/>
  <c r="P15" i="19"/>
  <c r="T15" i="19"/>
  <c r="R38" i="4"/>
  <c r="R28" i="4"/>
  <c r="R36" i="4"/>
  <c r="R32" i="4"/>
  <c r="N15" i="10"/>
  <c r="R15" i="10"/>
  <c r="O15" i="10"/>
  <c r="T15" i="10"/>
  <c r="P15" i="10"/>
  <c r="U15" i="10"/>
  <c r="M16" i="10"/>
  <c r="Q15" i="10"/>
  <c r="S15" i="10"/>
  <c r="O16" i="15" l="1"/>
  <c r="S16" i="15"/>
  <c r="Q16" i="15"/>
  <c r="R16" i="15"/>
  <c r="N16" i="15"/>
  <c r="T16" i="15"/>
  <c r="P16" i="15"/>
  <c r="U16" i="15"/>
  <c r="M17" i="15"/>
  <c r="N16" i="19"/>
  <c r="Q16" i="19"/>
  <c r="U16" i="19"/>
  <c r="M17" i="19"/>
  <c r="O16" i="19"/>
  <c r="R16" i="19"/>
  <c r="S16" i="19"/>
  <c r="T16" i="19"/>
  <c r="P16" i="19"/>
  <c r="P17" i="12"/>
  <c r="O17" i="12"/>
  <c r="U17" i="12"/>
  <c r="M18" i="12"/>
  <c r="R17" i="12"/>
  <c r="N17" i="12"/>
  <c r="Q17" i="12"/>
  <c r="S17" i="12"/>
  <c r="T17" i="12"/>
  <c r="P17" i="17"/>
  <c r="Q17" i="17"/>
  <c r="R17" i="17"/>
  <c r="O17" i="17"/>
  <c r="S17" i="17"/>
  <c r="U17" i="17"/>
  <c r="M18" i="17"/>
  <c r="N17" i="17"/>
  <c r="T17" i="17"/>
  <c r="N17" i="14"/>
  <c r="U17" i="14"/>
  <c r="M18" i="14"/>
  <c r="Q17" i="14"/>
  <c r="T17" i="14"/>
  <c r="P17" i="14"/>
  <c r="S17" i="14"/>
  <c r="R17" i="14"/>
  <c r="O17" i="14"/>
  <c r="N17" i="9"/>
  <c r="R17" i="9"/>
  <c r="T17" i="9"/>
  <c r="O17" i="9"/>
  <c r="U17" i="9"/>
  <c r="S17" i="9"/>
  <c r="Q17" i="9"/>
  <c r="P17" i="9"/>
  <c r="M18" i="9"/>
  <c r="Q19" i="7"/>
  <c r="S19" i="7"/>
  <c r="U19" i="7"/>
  <c r="M20" i="7"/>
  <c r="P19" i="7"/>
  <c r="T19" i="7"/>
  <c r="O19" i="7"/>
  <c r="R19" i="7"/>
  <c r="N19" i="7"/>
  <c r="N16" i="10"/>
  <c r="R16" i="10"/>
  <c r="Q16" i="10"/>
  <c r="S16" i="10"/>
  <c r="O16" i="10"/>
  <c r="T16" i="10"/>
  <c r="P16" i="10"/>
  <c r="U16" i="10"/>
  <c r="M17" i="10"/>
  <c r="N18" i="14" l="1"/>
  <c r="Q18" i="14"/>
  <c r="U18" i="14"/>
  <c r="M19" i="14"/>
  <c r="P18" i="14"/>
  <c r="S18" i="14"/>
  <c r="T18" i="14"/>
  <c r="O18" i="14"/>
  <c r="R18" i="14"/>
  <c r="S20" i="7"/>
  <c r="U20" i="7"/>
  <c r="M21" i="7"/>
  <c r="Q20" i="7"/>
  <c r="P20" i="7"/>
  <c r="R20" i="7"/>
  <c r="T20" i="7"/>
  <c r="N20" i="7"/>
  <c r="O20" i="7"/>
  <c r="R18" i="9"/>
  <c r="U18" i="9"/>
  <c r="N18" i="9"/>
  <c r="M19" i="9"/>
  <c r="S18" i="9"/>
  <c r="O18" i="9"/>
  <c r="T18" i="9"/>
  <c r="Q18" i="9"/>
  <c r="P18" i="9"/>
  <c r="P18" i="17"/>
  <c r="N18" i="17"/>
  <c r="S18" i="17"/>
  <c r="O18" i="17"/>
  <c r="U18" i="17"/>
  <c r="M19" i="17"/>
  <c r="R18" i="17"/>
  <c r="Q18" i="17"/>
  <c r="T18" i="17"/>
  <c r="P18" i="12"/>
  <c r="R18" i="12"/>
  <c r="O18" i="12"/>
  <c r="U18" i="12"/>
  <c r="M19" i="12"/>
  <c r="Q18" i="12"/>
  <c r="S18" i="12"/>
  <c r="N18" i="12"/>
  <c r="T18" i="12"/>
  <c r="N17" i="19"/>
  <c r="Q17" i="19"/>
  <c r="U17" i="19"/>
  <c r="M18" i="19"/>
  <c r="O17" i="19"/>
  <c r="T17" i="19"/>
  <c r="S17" i="19"/>
  <c r="P17" i="19"/>
  <c r="R17" i="19"/>
  <c r="O17" i="15"/>
  <c r="S17" i="15"/>
  <c r="N17" i="15"/>
  <c r="T17" i="15"/>
  <c r="P17" i="15"/>
  <c r="U17" i="15"/>
  <c r="M18" i="15"/>
  <c r="Q17" i="15"/>
  <c r="R17" i="15"/>
  <c r="N17" i="10"/>
  <c r="R17" i="10"/>
  <c r="O17" i="10"/>
  <c r="T17" i="10"/>
  <c r="P17" i="10"/>
  <c r="U17" i="10"/>
  <c r="M18" i="10"/>
  <c r="Q17" i="10"/>
  <c r="S17" i="10"/>
  <c r="N19" i="14" l="1"/>
  <c r="Q19" i="14"/>
  <c r="U19" i="14"/>
  <c r="M20" i="14"/>
  <c r="R19" i="14"/>
  <c r="T19" i="14"/>
  <c r="O19" i="14"/>
  <c r="P19" i="14"/>
  <c r="S19" i="14"/>
  <c r="O19" i="9"/>
  <c r="M20" i="9"/>
  <c r="T19" i="9"/>
  <c r="S19" i="9"/>
  <c r="Q19" i="9"/>
  <c r="U19" i="9"/>
  <c r="N19" i="9"/>
  <c r="P19" i="9"/>
  <c r="R19" i="9"/>
  <c r="U21" i="7"/>
  <c r="M22" i="7"/>
  <c r="Q21" i="7"/>
  <c r="S21" i="7"/>
  <c r="P21" i="7"/>
  <c r="T21" i="7"/>
  <c r="N21" i="7"/>
  <c r="O21" i="7"/>
  <c r="R21" i="7"/>
  <c r="O18" i="15"/>
  <c r="S18" i="15"/>
  <c r="Q18" i="15"/>
  <c r="R18" i="15"/>
  <c r="N18" i="15"/>
  <c r="T18" i="15"/>
  <c r="P18" i="15"/>
  <c r="U18" i="15"/>
  <c r="M19" i="15"/>
  <c r="N18" i="19"/>
  <c r="U18" i="19"/>
  <c r="M19" i="19"/>
  <c r="Q18" i="19"/>
  <c r="O18" i="19"/>
  <c r="S18" i="19"/>
  <c r="P18" i="19"/>
  <c r="R18" i="19"/>
  <c r="T18" i="19"/>
  <c r="P19" i="12"/>
  <c r="O19" i="12"/>
  <c r="U19" i="12"/>
  <c r="M20" i="12"/>
  <c r="R19" i="12"/>
  <c r="N19" i="12"/>
  <c r="Q19" i="12"/>
  <c r="S19" i="12"/>
  <c r="T19" i="12"/>
  <c r="P19" i="17"/>
  <c r="Q19" i="17"/>
  <c r="R19" i="17"/>
  <c r="N19" i="17"/>
  <c r="O19" i="17"/>
  <c r="S19" i="17"/>
  <c r="U19" i="17"/>
  <c r="M20" i="17"/>
  <c r="T19" i="17"/>
  <c r="N18" i="10"/>
  <c r="R18" i="10"/>
  <c r="Q18" i="10"/>
  <c r="S18" i="10"/>
  <c r="O18" i="10"/>
  <c r="T18" i="10"/>
  <c r="P18" i="10"/>
  <c r="U18" i="10"/>
  <c r="M19" i="10"/>
  <c r="N19" i="15" l="1"/>
  <c r="R19" i="15"/>
  <c r="O19" i="15"/>
  <c r="S19" i="15"/>
  <c r="P19" i="15"/>
  <c r="T19" i="15"/>
  <c r="Q19" i="15"/>
  <c r="U19" i="15"/>
  <c r="M20" i="15"/>
  <c r="N20" i="14"/>
  <c r="Q20" i="14"/>
  <c r="U20" i="14"/>
  <c r="M21" i="14"/>
  <c r="P20" i="14"/>
  <c r="S20" i="14"/>
  <c r="O20" i="14"/>
  <c r="T20" i="14"/>
  <c r="R20" i="14"/>
  <c r="N19" i="19"/>
  <c r="Q19" i="19"/>
  <c r="U19" i="19"/>
  <c r="M20" i="19"/>
  <c r="O19" i="19"/>
  <c r="S19" i="19"/>
  <c r="R19" i="19"/>
  <c r="T19" i="19"/>
  <c r="P19" i="19"/>
  <c r="O20" i="9"/>
  <c r="T20" i="9"/>
  <c r="Q20" i="9"/>
  <c r="P20" i="9"/>
  <c r="M21" i="9"/>
  <c r="S20" i="9"/>
  <c r="R20" i="9"/>
  <c r="U20" i="9"/>
  <c r="N20" i="9"/>
  <c r="P20" i="17"/>
  <c r="N20" i="17"/>
  <c r="S20" i="17"/>
  <c r="O20" i="17"/>
  <c r="U20" i="17"/>
  <c r="M21" i="17"/>
  <c r="Q20" i="17"/>
  <c r="R20" i="17"/>
  <c r="T20" i="17"/>
  <c r="Q22" i="7"/>
  <c r="U22" i="7"/>
  <c r="M23" i="7"/>
  <c r="S22" i="7"/>
  <c r="P22" i="7"/>
  <c r="T22" i="7"/>
  <c r="R22" i="7"/>
  <c r="O22" i="7"/>
  <c r="N22" i="7"/>
  <c r="P20" i="12"/>
  <c r="R20" i="12"/>
  <c r="O20" i="12"/>
  <c r="U20" i="12"/>
  <c r="M21" i="12"/>
  <c r="Q20" i="12"/>
  <c r="S20" i="12"/>
  <c r="N20" i="12"/>
  <c r="T20" i="12"/>
  <c r="N19" i="10"/>
  <c r="R19" i="10"/>
  <c r="O19" i="10"/>
  <c r="S19" i="10"/>
  <c r="P19" i="10"/>
  <c r="T19" i="10"/>
  <c r="Q19" i="10"/>
  <c r="U19" i="10"/>
  <c r="M20" i="10"/>
  <c r="P21" i="12" l="1"/>
  <c r="O21" i="12"/>
  <c r="U21" i="12"/>
  <c r="M22" i="12"/>
  <c r="R21" i="12"/>
  <c r="N21" i="12"/>
  <c r="Q21" i="12"/>
  <c r="S21" i="12"/>
  <c r="T21" i="12"/>
  <c r="Q23" i="7"/>
  <c r="S23" i="7"/>
  <c r="U23" i="7"/>
  <c r="M24" i="7"/>
  <c r="P23" i="7"/>
  <c r="R23" i="7"/>
  <c r="T23" i="7"/>
  <c r="O23" i="7"/>
  <c r="N23" i="7"/>
  <c r="P21" i="17"/>
  <c r="Q21" i="17"/>
  <c r="R21" i="17"/>
  <c r="U21" i="17"/>
  <c r="M22" i="17"/>
  <c r="N21" i="17"/>
  <c r="O21" i="17"/>
  <c r="S21" i="17"/>
  <c r="T21" i="17"/>
  <c r="N20" i="19"/>
  <c r="Q20" i="19"/>
  <c r="U20" i="19"/>
  <c r="M21" i="19"/>
  <c r="O20" i="19"/>
  <c r="R20" i="19"/>
  <c r="S20" i="19"/>
  <c r="T20" i="19"/>
  <c r="P20" i="19"/>
  <c r="S21" i="9"/>
  <c r="Q21" i="9"/>
  <c r="O21" i="9"/>
  <c r="T21" i="9"/>
  <c r="P21" i="9"/>
  <c r="R21" i="9"/>
  <c r="M22" i="9"/>
  <c r="U21" i="9"/>
  <c r="N21" i="9"/>
  <c r="N21" i="14"/>
  <c r="Q21" i="14"/>
  <c r="U21" i="14"/>
  <c r="M22" i="14"/>
  <c r="T21" i="14"/>
  <c r="P21" i="14"/>
  <c r="S21" i="14"/>
  <c r="R21" i="14"/>
  <c r="O21" i="14"/>
  <c r="N20" i="15"/>
  <c r="R20" i="15"/>
  <c r="O20" i="15"/>
  <c r="S20" i="15"/>
  <c r="P20" i="15"/>
  <c r="T20" i="15"/>
  <c r="Q20" i="15"/>
  <c r="U20" i="15"/>
  <c r="M21" i="15"/>
  <c r="N20" i="10"/>
  <c r="R20" i="10"/>
  <c r="O20" i="10"/>
  <c r="S20" i="10"/>
  <c r="P20" i="10"/>
  <c r="T20" i="10"/>
  <c r="Q20" i="10"/>
  <c r="U20" i="10"/>
  <c r="M21" i="10"/>
  <c r="P22" i="12" l="1"/>
  <c r="R22" i="12"/>
  <c r="O22" i="12"/>
  <c r="U22" i="12"/>
  <c r="M23" i="12"/>
  <c r="Q22" i="12"/>
  <c r="S22" i="12"/>
  <c r="N22" i="12"/>
  <c r="T22" i="12"/>
  <c r="N21" i="15"/>
  <c r="R21" i="15"/>
  <c r="O21" i="15"/>
  <c r="S21" i="15"/>
  <c r="P21" i="15"/>
  <c r="T21" i="15"/>
  <c r="Q21" i="15"/>
  <c r="U21" i="15"/>
  <c r="M22" i="15"/>
  <c r="O22" i="9"/>
  <c r="T22" i="9"/>
  <c r="Q22" i="9"/>
  <c r="P22" i="9"/>
  <c r="S22" i="9"/>
  <c r="R22" i="9"/>
  <c r="U22" i="9"/>
  <c r="N22" i="9"/>
  <c r="M23" i="9"/>
  <c r="N21" i="19"/>
  <c r="Q21" i="19"/>
  <c r="U21" i="19"/>
  <c r="M22" i="19"/>
  <c r="O21" i="19"/>
  <c r="S21" i="19"/>
  <c r="P21" i="19"/>
  <c r="T21" i="19"/>
  <c r="R21" i="19"/>
  <c r="P22" i="17"/>
  <c r="N22" i="17"/>
  <c r="S22" i="17"/>
  <c r="O22" i="17"/>
  <c r="U22" i="17"/>
  <c r="M23" i="17"/>
  <c r="Q22" i="17"/>
  <c r="R22" i="17"/>
  <c r="T22" i="17"/>
  <c r="N22" i="14"/>
  <c r="Q22" i="14"/>
  <c r="U22" i="14"/>
  <c r="M23" i="14"/>
  <c r="P22" i="14"/>
  <c r="S22" i="14"/>
  <c r="T22" i="14"/>
  <c r="O22" i="14"/>
  <c r="R22" i="14"/>
  <c r="S24" i="7"/>
  <c r="U24" i="7"/>
  <c r="M25" i="7"/>
  <c r="Q24" i="7"/>
  <c r="P24" i="7"/>
  <c r="T24" i="7"/>
  <c r="O24" i="7"/>
  <c r="N24" i="7"/>
  <c r="R24" i="7"/>
  <c r="N21" i="10"/>
  <c r="R21" i="10"/>
  <c r="O21" i="10"/>
  <c r="S21" i="10"/>
  <c r="P21" i="10"/>
  <c r="T21" i="10"/>
  <c r="Q21" i="10"/>
  <c r="U21" i="10"/>
  <c r="M22" i="10"/>
  <c r="N22" i="19" l="1"/>
  <c r="Q22" i="19"/>
  <c r="U22" i="19"/>
  <c r="M23" i="19"/>
  <c r="O22" i="19"/>
  <c r="T22" i="19"/>
  <c r="S22" i="19"/>
  <c r="P22" i="19"/>
  <c r="R22" i="19"/>
  <c r="S23" i="9"/>
  <c r="Q23" i="9"/>
  <c r="P23" i="9"/>
  <c r="R23" i="9"/>
  <c r="O23" i="9"/>
  <c r="M24" i="9"/>
  <c r="T23" i="9"/>
  <c r="U23" i="9"/>
  <c r="N23" i="9"/>
  <c r="P23" i="17"/>
  <c r="Q23" i="17"/>
  <c r="R23" i="17"/>
  <c r="S23" i="17"/>
  <c r="U23" i="17"/>
  <c r="M24" i="17"/>
  <c r="N23" i="17"/>
  <c r="O23" i="17"/>
  <c r="T23" i="17"/>
  <c r="N22" i="15"/>
  <c r="R22" i="15"/>
  <c r="O22" i="15"/>
  <c r="S22" i="15"/>
  <c r="P22" i="15"/>
  <c r="T22" i="15"/>
  <c r="Q22" i="15"/>
  <c r="U22" i="15"/>
  <c r="M23" i="15"/>
  <c r="U25" i="7"/>
  <c r="Q25" i="7"/>
  <c r="S25" i="7"/>
  <c r="P25" i="7"/>
  <c r="T25" i="7"/>
  <c r="R25" i="7"/>
  <c r="O25" i="7"/>
  <c r="N25" i="7"/>
  <c r="N23" i="14"/>
  <c r="Q23" i="14"/>
  <c r="U23" i="14"/>
  <c r="M24" i="14"/>
  <c r="R23" i="14"/>
  <c r="O23" i="14"/>
  <c r="T23" i="14"/>
  <c r="P23" i="14"/>
  <c r="S23" i="14"/>
  <c r="P23" i="12"/>
  <c r="O23" i="12"/>
  <c r="U23" i="12"/>
  <c r="M24" i="12"/>
  <c r="R23" i="12"/>
  <c r="N23" i="12"/>
  <c r="Q23" i="12"/>
  <c r="S23" i="12"/>
  <c r="T23" i="12"/>
  <c r="N22" i="10"/>
  <c r="R22" i="10"/>
  <c r="O22" i="10"/>
  <c r="S22" i="10"/>
  <c r="P22" i="10"/>
  <c r="T22" i="10"/>
  <c r="Q22" i="10"/>
  <c r="U22" i="10"/>
  <c r="M23" i="10"/>
  <c r="N24" i="14" l="1"/>
  <c r="Q24" i="14"/>
  <c r="U24" i="14"/>
  <c r="M25" i="14"/>
  <c r="P24" i="14"/>
  <c r="S24" i="14"/>
  <c r="O24" i="14"/>
  <c r="R24" i="14"/>
  <c r="T24" i="14"/>
  <c r="P24" i="17"/>
  <c r="N24" i="17"/>
  <c r="S24" i="17"/>
  <c r="O24" i="17"/>
  <c r="U24" i="17"/>
  <c r="M25" i="17"/>
  <c r="Q24" i="17"/>
  <c r="R24" i="17"/>
  <c r="T24" i="17"/>
  <c r="N23" i="19"/>
  <c r="Q23" i="19"/>
  <c r="U23" i="19"/>
  <c r="M24" i="19"/>
  <c r="O23" i="19"/>
  <c r="S23" i="19"/>
  <c r="R23" i="19"/>
  <c r="T23" i="19"/>
  <c r="P23" i="19"/>
  <c r="O24" i="9"/>
  <c r="T24" i="9"/>
  <c r="Q24" i="9"/>
  <c r="P24" i="9"/>
  <c r="S24" i="9"/>
  <c r="R24" i="9"/>
  <c r="U24" i="9"/>
  <c r="N24" i="9"/>
  <c r="M25" i="9"/>
  <c r="N23" i="15"/>
  <c r="R23" i="15"/>
  <c r="O23" i="15"/>
  <c r="S23" i="15"/>
  <c r="P23" i="15"/>
  <c r="T23" i="15"/>
  <c r="Q23" i="15"/>
  <c r="U23" i="15"/>
  <c r="M24" i="15"/>
  <c r="P24" i="12"/>
  <c r="R24" i="12"/>
  <c r="O24" i="12"/>
  <c r="U24" i="12"/>
  <c r="M25" i="12"/>
  <c r="Q24" i="12"/>
  <c r="S24" i="12"/>
  <c r="N24" i="12"/>
  <c r="T24" i="12"/>
  <c r="N23" i="10"/>
  <c r="R23" i="10"/>
  <c r="O23" i="10"/>
  <c r="S23" i="10"/>
  <c r="P23" i="10"/>
  <c r="T23" i="10"/>
  <c r="Q23" i="10"/>
  <c r="U23" i="10"/>
  <c r="M24" i="10"/>
  <c r="N25" i="14" l="1"/>
  <c r="U25" i="14"/>
  <c r="Q25" i="14"/>
  <c r="T25" i="14"/>
  <c r="O25" i="14"/>
  <c r="P25" i="14"/>
  <c r="S25" i="14"/>
  <c r="R25" i="14"/>
  <c r="P25" i="17"/>
  <c r="Q25" i="17"/>
  <c r="R25" i="17"/>
  <c r="O25" i="17"/>
  <c r="S25" i="17"/>
  <c r="U25" i="17"/>
  <c r="N25" i="17"/>
  <c r="T25" i="17"/>
  <c r="S25" i="9"/>
  <c r="R25" i="9"/>
  <c r="P25" i="9"/>
  <c r="N25" i="9"/>
  <c r="O25" i="9"/>
  <c r="Q25" i="9"/>
  <c r="U25" i="9"/>
  <c r="T25" i="9"/>
  <c r="P25" i="12"/>
  <c r="O25" i="12"/>
  <c r="U25" i="12"/>
  <c r="R25" i="12"/>
  <c r="N25" i="12"/>
  <c r="Q25" i="12"/>
  <c r="S25" i="12"/>
  <c r="T25" i="12"/>
  <c r="N24" i="19"/>
  <c r="Q24" i="19"/>
  <c r="U24" i="19"/>
  <c r="M25" i="19"/>
  <c r="O24" i="19"/>
  <c r="R24" i="19"/>
  <c r="S24" i="19"/>
  <c r="T24" i="19"/>
  <c r="P24" i="19"/>
  <c r="N24" i="15"/>
  <c r="R24" i="15"/>
  <c r="O24" i="15"/>
  <c r="S24" i="15"/>
  <c r="P24" i="15"/>
  <c r="T24" i="15"/>
  <c r="Q24" i="15"/>
  <c r="U24" i="15"/>
  <c r="M25" i="15"/>
  <c r="N24" i="10"/>
  <c r="R24" i="10"/>
  <c r="O24" i="10"/>
  <c r="S24" i="10"/>
  <c r="P24" i="10"/>
  <c r="T24" i="10"/>
  <c r="Q24" i="10"/>
  <c r="U24" i="10"/>
  <c r="M25" i="10"/>
  <c r="N25" i="19" l="1"/>
  <c r="Q25" i="19"/>
  <c r="U25" i="19"/>
  <c r="O25" i="19"/>
  <c r="S25" i="19"/>
  <c r="T25" i="19"/>
  <c r="P25" i="19"/>
  <c r="R25" i="19"/>
  <c r="N25" i="15"/>
  <c r="R25" i="15"/>
  <c r="O25" i="15"/>
  <c r="S25" i="15"/>
  <c r="P25" i="15"/>
  <c r="T25" i="15"/>
  <c r="Q25" i="15"/>
  <c r="U25" i="15"/>
  <c r="N25" i="10"/>
  <c r="R25" i="10"/>
  <c r="O25" i="10"/>
  <c r="S25" i="10"/>
  <c r="P25" i="10"/>
  <c r="T25" i="10"/>
  <c r="Q25" i="10"/>
  <c r="U25" i="10"/>
</calcChain>
</file>

<file path=xl/comments1.xml><?xml version="1.0" encoding="utf-8"?>
<comments xmlns="http://schemas.openxmlformats.org/spreadsheetml/2006/main">
  <authors>
    <author>Bob Rosen</author>
  </authors>
  <commentList>
    <comment ref="M5" authorId="0" shapeId="0">
      <text>
        <r>
          <rPr>
            <b/>
            <sz val="16"/>
            <color indexed="81"/>
            <rFont val="Tahoma"/>
            <family val="2"/>
          </rPr>
          <t>Print this area for game roster and line-up.</t>
        </r>
      </text>
    </comment>
    <comment ref="F9" authorId="0" shapeId="0">
      <text>
        <r>
          <rPr>
            <b/>
            <sz val="16"/>
            <color indexed="81"/>
            <rFont val="Tahoma"/>
            <family val="2"/>
          </rPr>
          <t>Fill-Out Line-up here.  Use RF, CF, LF, 1, 2, 3, SS, C, P or Sit.  Enter batting order position in left column.
The size of this spreadsheet can be customized by pressing View and Zoom from the menu.</t>
        </r>
      </text>
    </comment>
  </commentList>
</comments>
</file>

<file path=xl/sharedStrings.xml><?xml version="1.0" encoding="utf-8"?>
<sst xmlns="http://schemas.openxmlformats.org/spreadsheetml/2006/main" count="279" uniqueCount="44">
  <si>
    <t>Red</t>
  </si>
  <si>
    <t>Number</t>
  </si>
  <si>
    <t>Player</t>
  </si>
  <si>
    <t>Inning</t>
  </si>
  <si>
    <t>P</t>
  </si>
  <si>
    <t>C</t>
  </si>
  <si>
    <t>SS</t>
  </si>
  <si>
    <t>RF</t>
  </si>
  <si>
    <t>CF</t>
  </si>
  <si>
    <t>LF</t>
  </si>
  <si>
    <t>Sit</t>
  </si>
  <si>
    <t>Opposition:</t>
  </si>
  <si>
    <t>Date:</t>
  </si>
  <si>
    <t xml:space="preserve">Game: </t>
  </si>
  <si>
    <t>Home/Away:</t>
  </si>
  <si>
    <t>Total Innings Played at Each Position</t>
  </si>
  <si>
    <t>=Not at game</t>
  </si>
  <si>
    <t>Home</t>
  </si>
  <si>
    <t>Total Innings</t>
  </si>
  <si>
    <t>Average</t>
  </si>
  <si>
    <t>% At Each Position</t>
  </si>
  <si>
    <t>Game Played</t>
  </si>
  <si>
    <t>=No Show</t>
  </si>
  <si>
    <t>=Sick</t>
  </si>
  <si>
    <t>IF</t>
  </si>
  <si>
    <t>OF</t>
  </si>
  <si>
    <t>Totals</t>
  </si>
  <si>
    <t>Sit %</t>
  </si>
  <si>
    <t>Inning Sits</t>
  </si>
  <si>
    <t>Sit per Game</t>
  </si>
  <si>
    <t>Batter</t>
  </si>
  <si>
    <t>Game</t>
  </si>
  <si>
    <t>Opponent</t>
  </si>
  <si>
    <t>Date</t>
  </si>
  <si>
    <t>Home/Away</t>
  </si>
  <si>
    <t>Location</t>
  </si>
  <si>
    <t>LFC</t>
  </si>
  <si>
    <t>Time</t>
  </si>
  <si>
    <t>Time:</t>
  </si>
  <si>
    <t>Position Assignment</t>
  </si>
  <si>
    <t>Smith</t>
  </si>
  <si>
    <t>Jones</t>
  </si>
  <si>
    <t>Completely fill out this Worksheet and it will populate the Game Sheets</t>
  </si>
  <si>
    <t xml:space="preserve"> "Enter Your Team Name"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</si>
</sst>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dddd\,\ mmmm\ dd\,\ yyyy"/>
    <numFmt numFmtId="166" formatCode="0.0%"/>
    <numFmt numFmtId="167" formatCode="ddd\,\ mmmm\ dd\,\ yyyy"/>
    <numFmt numFmtId="168" formatCode="ddd\ mm/dd/yy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color indexed="81"/>
      <name val="Tahoma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/>
    <xf numFmtId="49" fontId="0" fillId="0" borderId="0" xfId="0" applyNumberFormat="1"/>
    <xf numFmtId="0" fontId="0" fillId="0" borderId="0" xfId="0" applyFill="1"/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0" fillId="3" borderId="0" xfId="0" applyFill="1"/>
    <xf numFmtId="0" fontId="0" fillId="0" borderId="0" xfId="0" quotePrefix="1"/>
    <xf numFmtId="0" fontId="0" fillId="4" borderId="0" xfId="0" applyFill="1"/>
    <xf numFmtId="164" fontId="0" fillId="0" borderId="0" xfId="0" applyNumberFormat="1"/>
    <xf numFmtId="165" fontId="3" fillId="0" borderId="0" xfId="0" applyNumberFormat="1" applyFont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" fontId="0" fillId="5" borderId="0" xfId="0" applyNumberFormat="1" applyFill="1"/>
    <xf numFmtId="164" fontId="0" fillId="5" borderId="0" xfId="0" applyNumberFormat="1" applyFill="1"/>
    <xf numFmtId="166" fontId="0" fillId="5" borderId="0" xfId="1" applyNumberFormat="1" applyFont="1" applyFill="1"/>
    <xf numFmtId="0" fontId="0" fillId="5" borderId="0" xfId="0" applyFill="1"/>
    <xf numFmtId="0" fontId="8" fillId="0" borderId="0" xfId="0" applyFont="1"/>
    <xf numFmtId="0" fontId="8" fillId="0" borderId="1" xfId="0" applyFont="1" applyBorder="1"/>
    <xf numFmtId="0" fontId="8" fillId="2" borderId="1" xfId="0" applyFont="1" applyFill="1" applyBorder="1"/>
    <xf numFmtId="0" fontId="8" fillId="0" borderId="1" xfId="0" applyFont="1" applyFill="1" applyBorder="1"/>
    <xf numFmtId="0" fontId="0" fillId="2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0" borderId="3" xfId="0" applyFont="1" applyBorder="1"/>
    <xf numFmtId="0" fontId="0" fillId="2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0" xfId="0" applyFont="1" applyFill="1" applyBorder="1"/>
    <xf numFmtId="167" fontId="3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/>
    </xf>
    <xf numFmtId="14" fontId="0" fillId="0" borderId="1" xfId="0" applyNumberForma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8" fontId="0" fillId="0" borderId="1" xfId="0" applyNumberFormat="1" applyBorder="1"/>
    <xf numFmtId="18" fontId="6" fillId="0" borderId="0" xfId="0" applyNumberFormat="1" applyFont="1" applyBorder="1" applyAlignment="1">
      <alignment horizontal="center"/>
    </xf>
    <xf numFmtId="18" fontId="4" fillId="0" borderId="4" xfId="0" applyNumberFormat="1" applyFont="1" applyBorder="1" applyAlignment="1">
      <alignment horizontal="center"/>
    </xf>
    <xf numFmtId="18" fontId="0" fillId="0" borderId="1" xfId="0" applyNumberFormat="1" applyBorder="1"/>
    <xf numFmtId="18" fontId="0" fillId="0" borderId="0" xfId="0" applyNumberFormat="1"/>
    <xf numFmtId="16" fontId="0" fillId="0" borderId="0" xfId="0" applyNumberFormat="1" applyFill="1" applyBorder="1" applyAlignment="1">
      <alignment horizontal="center"/>
    </xf>
    <xf numFmtId="18" fontId="0" fillId="0" borderId="0" xfId="0" applyNumberFormat="1" applyFill="1" applyBorder="1"/>
    <xf numFmtId="18" fontId="3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Border="1" applyAlignment="1">
      <alignment horizontal="left"/>
    </xf>
    <xf numFmtId="0" fontId="0" fillId="6" borderId="0" xfId="0" applyFill="1"/>
    <xf numFmtId="18" fontId="0" fillId="6" borderId="0" xfId="0" applyNumberFormat="1" applyFill="1"/>
    <xf numFmtId="0" fontId="10" fillId="6" borderId="0" xfId="0" applyFont="1" applyFill="1"/>
    <xf numFmtId="0" fontId="2" fillId="0" borderId="1" xfId="0" applyFont="1" applyBorder="1" applyAlignment="1">
      <alignment horizontal="center"/>
    </xf>
    <xf numFmtId="0" fontId="6" fillId="0" borderId="0" xfId="0" applyNumberFormat="1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26"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F4" sqref="F4"/>
    </sheetView>
  </sheetViews>
  <sheetFormatPr defaultRowHeight="12.75" x14ac:dyDescent="0.2"/>
  <cols>
    <col min="2" max="2" width="12.5703125" bestFit="1" customWidth="1"/>
    <col min="3" max="3" width="12.5703125" style="64" customWidth="1"/>
    <col min="4" max="4" width="28.7109375" customWidth="1"/>
    <col min="5" max="5" width="14.42578125" bestFit="1" customWidth="1"/>
    <col min="6" max="6" width="10.85546875" bestFit="1" customWidth="1"/>
    <col min="8" max="8" width="10" bestFit="1" customWidth="1"/>
    <col min="9" max="9" width="22.28515625" customWidth="1"/>
  </cols>
  <sheetData>
    <row r="1" spans="1:14" ht="20.25" x14ac:dyDescent="0.3">
      <c r="A1" s="70" t="s">
        <v>43</v>
      </c>
      <c r="B1" s="56"/>
      <c r="C1" s="56"/>
      <c r="D1" s="56"/>
      <c r="E1" s="56"/>
      <c r="F1" s="56"/>
    </row>
    <row r="2" spans="1:14" ht="20.25" x14ac:dyDescent="0.3">
      <c r="A2" s="56"/>
      <c r="B2" s="56"/>
      <c r="C2" s="61"/>
      <c r="D2" s="56"/>
      <c r="E2" s="56"/>
      <c r="F2" s="56"/>
    </row>
    <row r="3" spans="1:14" ht="15.75" x14ac:dyDescent="0.25">
      <c r="A3" s="58" t="s">
        <v>31</v>
      </c>
      <c r="B3" s="59" t="s">
        <v>33</v>
      </c>
      <c r="C3" s="62" t="s">
        <v>37</v>
      </c>
      <c r="D3" s="59" t="s">
        <v>32</v>
      </c>
      <c r="E3" s="59" t="s">
        <v>34</v>
      </c>
      <c r="F3" s="59" t="s">
        <v>35</v>
      </c>
      <c r="H3" s="8" t="s">
        <v>1</v>
      </c>
      <c r="I3" s="8" t="s">
        <v>2</v>
      </c>
    </row>
    <row r="4" spans="1:14" ht="22.5" customHeight="1" x14ac:dyDescent="0.2">
      <c r="A4" s="6">
        <v>1</v>
      </c>
      <c r="B4" s="60">
        <f>DATE(2007,6,25)</f>
        <v>39258</v>
      </c>
      <c r="C4" s="63">
        <f>TIME(19,30,0)</f>
        <v>0.8125</v>
      </c>
      <c r="D4" s="42" t="s">
        <v>0</v>
      </c>
      <c r="E4" s="42" t="s">
        <v>17</v>
      </c>
      <c r="F4" s="57" t="s">
        <v>36</v>
      </c>
      <c r="H4" s="6">
        <v>23</v>
      </c>
      <c r="I4" s="47" t="s">
        <v>40</v>
      </c>
    </row>
    <row r="5" spans="1:14" ht="22.5" customHeight="1" x14ac:dyDescent="0.2">
      <c r="A5" s="6">
        <f>+A4+1</f>
        <v>2</v>
      </c>
      <c r="B5" s="60"/>
      <c r="C5" s="63"/>
      <c r="D5" s="42"/>
      <c r="E5" s="42"/>
      <c r="F5" s="57"/>
      <c r="H5" s="6">
        <v>11</v>
      </c>
      <c r="I5" s="48" t="s">
        <v>41</v>
      </c>
    </row>
    <row r="6" spans="1:14" ht="22.5" customHeight="1" x14ac:dyDescent="0.2">
      <c r="A6" s="6">
        <f t="shared" ref="A6:A16" si="0">+A5+1</f>
        <v>3</v>
      </c>
      <c r="B6" s="60"/>
      <c r="C6" s="63"/>
      <c r="D6" s="42"/>
      <c r="E6" s="42"/>
      <c r="F6" s="57"/>
      <c r="H6" s="6"/>
      <c r="I6" s="47"/>
      <c r="J6" s="65"/>
      <c r="K6" s="66"/>
      <c r="L6" s="32"/>
      <c r="M6" s="32"/>
      <c r="N6" s="32"/>
    </row>
    <row r="7" spans="1:14" ht="22.5" customHeight="1" x14ac:dyDescent="0.2">
      <c r="A7" s="6">
        <f t="shared" si="0"/>
        <v>4</v>
      </c>
      <c r="B7" s="60"/>
      <c r="C7" s="63"/>
      <c r="D7" s="42"/>
      <c r="E7" s="42"/>
      <c r="F7" s="57"/>
      <c r="H7" s="6"/>
      <c r="I7" s="47"/>
      <c r="J7" s="32"/>
      <c r="K7" s="66"/>
      <c r="L7" s="32"/>
      <c r="M7" s="32"/>
      <c r="N7" s="32"/>
    </row>
    <row r="8" spans="1:14" ht="22.5" customHeight="1" x14ac:dyDescent="0.2">
      <c r="A8" s="6">
        <f t="shared" si="0"/>
        <v>5</v>
      </c>
      <c r="B8" s="60"/>
      <c r="C8" s="63"/>
      <c r="D8" s="42"/>
      <c r="E8" s="42"/>
      <c r="F8" s="57"/>
      <c r="H8" s="6"/>
      <c r="I8" s="47"/>
      <c r="J8" s="65"/>
      <c r="K8" s="66"/>
      <c r="L8" s="32"/>
      <c r="M8" s="32"/>
      <c r="N8" s="32"/>
    </row>
    <row r="9" spans="1:14" ht="22.5" customHeight="1" x14ac:dyDescent="0.2">
      <c r="A9" s="6">
        <f t="shared" si="0"/>
        <v>6</v>
      </c>
      <c r="B9" s="60"/>
      <c r="C9" s="63"/>
      <c r="D9" s="42"/>
      <c r="E9" s="42"/>
      <c r="F9" s="57"/>
      <c r="H9" s="6"/>
      <c r="I9" s="47"/>
      <c r="J9" s="32"/>
      <c r="K9" s="66"/>
      <c r="L9" s="32"/>
      <c r="M9" s="32"/>
      <c r="N9" s="32"/>
    </row>
    <row r="10" spans="1:14" ht="22.5" customHeight="1" x14ac:dyDescent="0.2">
      <c r="A10" s="6">
        <f t="shared" si="0"/>
        <v>7</v>
      </c>
      <c r="B10" s="60"/>
      <c r="C10" s="63"/>
      <c r="D10" s="42"/>
      <c r="E10" s="42"/>
      <c r="F10" s="57"/>
      <c r="H10" s="6"/>
      <c r="I10" s="47"/>
      <c r="J10" s="65"/>
      <c r="K10" s="66"/>
      <c r="L10" s="32"/>
      <c r="M10" s="32"/>
      <c r="N10" s="32"/>
    </row>
    <row r="11" spans="1:14" ht="22.5" customHeight="1" x14ac:dyDescent="0.2">
      <c r="A11" s="6">
        <f t="shared" si="0"/>
        <v>8</v>
      </c>
      <c r="B11" s="60"/>
      <c r="C11" s="63"/>
      <c r="D11" s="42"/>
      <c r="E11" s="42"/>
      <c r="F11" s="57"/>
      <c r="H11" s="6"/>
      <c r="I11" s="47"/>
      <c r="J11" s="32"/>
      <c r="K11" s="66"/>
      <c r="L11" s="32"/>
      <c r="M11" s="32"/>
      <c r="N11" s="32"/>
    </row>
    <row r="12" spans="1:14" ht="22.5" customHeight="1" x14ac:dyDescent="0.2">
      <c r="A12" s="6">
        <f t="shared" si="0"/>
        <v>9</v>
      </c>
      <c r="B12" s="60"/>
      <c r="C12" s="63"/>
      <c r="D12" s="42"/>
      <c r="E12" s="42"/>
      <c r="F12" s="57"/>
      <c r="H12" s="6"/>
      <c r="I12" s="47"/>
      <c r="J12" s="65"/>
      <c r="K12" s="66"/>
      <c r="L12" s="32"/>
      <c r="M12" s="32"/>
      <c r="N12" s="32"/>
    </row>
    <row r="13" spans="1:14" ht="22.5" customHeight="1" x14ac:dyDescent="0.2">
      <c r="A13" s="6">
        <f t="shared" si="0"/>
        <v>10</v>
      </c>
      <c r="B13" s="60"/>
      <c r="C13" s="63"/>
      <c r="D13" s="42"/>
      <c r="E13" s="42"/>
      <c r="F13" s="57"/>
      <c r="H13" s="6"/>
      <c r="I13" s="47"/>
      <c r="J13" s="32"/>
      <c r="K13" s="66"/>
      <c r="L13" s="32"/>
      <c r="M13" s="32"/>
      <c r="N13" s="32"/>
    </row>
    <row r="14" spans="1:14" ht="22.5" customHeight="1" x14ac:dyDescent="0.2">
      <c r="A14" s="6">
        <f t="shared" si="0"/>
        <v>11</v>
      </c>
      <c r="B14" s="60"/>
      <c r="C14" s="63"/>
      <c r="D14" s="42"/>
      <c r="E14" s="42"/>
      <c r="F14" s="57"/>
      <c r="H14" s="6"/>
      <c r="I14" s="47"/>
      <c r="J14" s="65"/>
      <c r="K14" s="66"/>
      <c r="L14" s="32"/>
      <c r="M14" s="32"/>
      <c r="N14" s="32"/>
    </row>
    <row r="15" spans="1:14" ht="22.5" customHeight="1" x14ac:dyDescent="0.2">
      <c r="A15" s="6">
        <f t="shared" si="0"/>
        <v>12</v>
      </c>
      <c r="B15" s="60"/>
      <c r="C15" s="63"/>
      <c r="D15" s="42"/>
      <c r="E15" s="42"/>
      <c r="F15" s="14"/>
      <c r="H15" s="6"/>
      <c r="I15" s="47"/>
      <c r="J15" s="65"/>
      <c r="K15" s="66"/>
      <c r="L15" s="32"/>
      <c r="M15" s="32"/>
      <c r="N15" s="32"/>
    </row>
    <row r="16" spans="1:14" ht="22.5" customHeight="1" x14ac:dyDescent="0.2">
      <c r="A16" s="6">
        <f t="shared" si="0"/>
        <v>13</v>
      </c>
      <c r="B16" s="14"/>
      <c r="C16" s="63"/>
      <c r="D16" s="42"/>
      <c r="E16" s="42"/>
      <c r="F16" s="14"/>
      <c r="H16" s="6"/>
      <c r="I16" s="47"/>
      <c r="J16" s="32"/>
      <c r="K16" s="66"/>
      <c r="L16" s="32"/>
      <c r="M16" s="32"/>
      <c r="N16" s="32"/>
    </row>
    <row r="17" spans="1:14" ht="22.5" customHeight="1" x14ac:dyDescent="0.2">
      <c r="A17" s="6">
        <f>+A16+1</f>
        <v>14</v>
      </c>
      <c r="B17" s="14"/>
      <c r="C17" s="63"/>
      <c r="D17" s="42"/>
      <c r="E17" s="42"/>
      <c r="F17" s="14"/>
      <c r="H17" s="6"/>
      <c r="I17" s="47"/>
      <c r="J17" s="65"/>
      <c r="K17" s="66"/>
      <c r="L17" s="32"/>
      <c r="M17" s="32"/>
      <c r="N17" s="32"/>
    </row>
    <row r="18" spans="1:14" x14ac:dyDescent="0.2">
      <c r="I18" s="65"/>
      <c r="J18" s="32"/>
      <c r="K18" s="66"/>
      <c r="L18" s="32"/>
      <c r="M18" s="32"/>
      <c r="N18" s="32"/>
    </row>
    <row r="19" spans="1:14" ht="18" x14ac:dyDescent="0.25">
      <c r="A19" s="73" t="s">
        <v>42</v>
      </c>
      <c r="B19" s="71"/>
      <c r="C19" s="72"/>
      <c r="D19" s="71"/>
      <c r="E19" s="71"/>
      <c r="F19" s="71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zoomScale="75" workbookViewId="0"/>
  </sheetViews>
  <sheetFormatPr defaultColWidth="8.85546875" defaultRowHeight="12.75" x14ac:dyDescent="0.2"/>
  <cols>
    <col min="1" max="1" width="9.140625" customWidth="1"/>
    <col min="2" max="2" width="15.140625" customWidth="1"/>
    <col min="3" max="3" width="22.28515625" bestFit="1" customWidth="1"/>
    <col min="4" max="9" width="7.42578125" customWidth="1"/>
    <col min="10" max="10" width="8.85546875" customWidth="1"/>
    <col min="11" max="11" width="12" bestFit="1" customWidth="1"/>
    <col min="12" max="12" width="8.85546875" style="16" customWidth="1"/>
    <col min="13" max="13" width="14.85546875" bestFit="1" customWidth="1"/>
    <col min="14" max="14" width="15.140625" customWidth="1"/>
    <col min="15" max="15" width="26" customWidth="1"/>
  </cols>
  <sheetData>
    <row r="1" spans="1:21" ht="20.25" x14ac:dyDescent="0.3">
      <c r="A1" s="10"/>
      <c r="B1" s="10"/>
      <c r="C1" s="10"/>
      <c r="D1" s="10"/>
      <c r="E1" s="10"/>
      <c r="F1" s="10"/>
      <c r="G1" s="10"/>
      <c r="H1" s="10"/>
      <c r="I1" s="10"/>
      <c r="M1" s="75" t="str">
        <f>'Game Schedule &amp; Roster'!A1</f>
        <v xml:space="preserve"> "Enter Your Team Name"</v>
      </c>
      <c r="N1" s="75"/>
      <c r="O1" s="75"/>
      <c r="P1" s="75"/>
      <c r="Q1" s="75"/>
      <c r="R1" s="75"/>
      <c r="S1" s="75"/>
      <c r="T1" s="75"/>
      <c r="U1" s="75"/>
    </row>
    <row r="5" spans="1:21" ht="15" x14ac:dyDescent="0.2">
      <c r="B5" s="7"/>
      <c r="C5" s="7"/>
      <c r="N5" s="7" t="s">
        <v>13</v>
      </c>
      <c r="O5" s="7">
        <v>9</v>
      </c>
    </row>
    <row r="6" spans="1:21" ht="15" x14ac:dyDescent="0.2">
      <c r="B6" s="7"/>
      <c r="C6" s="55"/>
      <c r="N6" s="7" t="s">
        <v>12</v>
      </c>
      <c r="O6" s="55">
        <f>VLOOKUP($O$5,'Game Schedule &amp; Roster'!$A$4:$F$17,2)</f>
        <v>0</v>
      </c>
    </row>
    <row r="7" spans="1:21" ht="15" x14ac:dyDescent="0.2">
      <c r="B7" s="7"/>
      <c r="C7" s="67"/>
      <c r="N7" s="7" t="s">
        <v>38</v>
      </c>
      <c r="O7" s="67">
        <f>VLOOKUP($O$5,'Game Schedule &amp; Roster'!$A$4:$F$17,3)</f>
        <v>0</v>
      </c>
    </row>
    <row r="8" spans="1:21" ht="15" x14ac:dyDescent="0.2">
      <c r="B8" s="7"/>
      <c r="C8" s="31"/>
      <c r="N8" s="7" t="s">
        <v>11</v>
      </c>
      <c r="O8" s="31">
        <f>VLOOKUP($O$5,'Game Schedule &amp; Roster'!$A$4:$F$17,4)</f>
        <v>0</v>
      </c>
    </row>
    <row r="9" spans="1:21" ht="15" x14ac:dyDescent="0.2">
      <c r="B9" s="7"/>
      <c r="C9" s="31"/>
      <c r="N9" s="7" t="s">
        <v>14</v>
      </c>
      <c r="O9" s="31" t="str">
        <f>CONCATENATE(VLOOKUP($O$5,'Game Schedule &amp; Roster'!$A$4:$F$17,6),"-",VLOOKUP($O$5,'Game Schedule &amp; Roster'!$A$4:$F$17,5))</f>
        <v>-</v>
      </c>
    </row>
    <row r="10" spans="1:21" x14ac:dyDescent="0.2">
      <c r="D10" s="74" t="s">
        <v>3</v>
      </c>
      <c r="E10" s="74"/>
      <c r="F10" s="74"/>
      <c r="G10" s="74"/>
      <c r="H10" s="74"/>
      <c r="I10" s="74"/>
      <c r="K10" s="1" t="s">
        <v>29</v>
      </c>
      <c r="M10" s="74" t="str">
        <f>CONCATENATE(A1," Batting Line-Up")</f>
        <v xml:space="preserve"> Batting Line-Up</v>
      </c>
      <c r="N10" s="74"/>
      <c r="O10" s="74"/>
      <c r="P10" s="74" t="s">
        <v>3</v>
      </c>
      <c r="Q10" s="74"/>
      <c r="R10" s="74"/>
      <c r="S10" s="74"/>
      <c r="T10" s="74"/>
      <c r="U10" s="74"/>
    </row>
    <row r="11" spans="1:21" ht="15.75" x14ac:dyDescent="0.25">
      <c r="A11" s="8" t="s">
        <v>30</v>
      </c>
      <c r="B11" s="9" t="s">
        <v>1</v>
      </c>
      <c r="C11" s="9" t="s">
        <v>2</v>
      </c>
      <c r="D11" s="9">
        <v>1</v>
      </c>
      <c r="E11" s="9">
        <v>2</v>
      </c>
      <c r="F11" s="9">
        <v>3</v>
      </c>
      <c r="G11" s="9">
        <v>4</v>
      </c>
      <c r="H11" s="9">
        <v>5</v>
      </c>
      <c r="I11" s="9">
        <v>6</v>
      </c>
      <c r="M11" s="51" t="s">
        <v>30</v>
      </c>
      <c r="N11" s="8" t="s">
        <v>1</v>
      </c>
      <c r="O11" s="9" t="s">
        <v>2</v>
      </c>
      <c r="P11" s="9">
        <v>1</v>
      </c>
      <c r="Q11" s="9">
        <v>2</v>
      </c>
      <c r="R11" s="9">
        <v>3</v>
      </c>
      <c r="S11" s="9">
        <v>4</v>
      </c>
      <c r="T11" s="9">
        <v>5</v>
      </c>
      <c r="U11" s="9">
        <v>6</v>
      </c>
    </row>
    <row r="12" spans="1:21" ht="22.5" customHeight="1" x14ac:dyDescent="0.2">
      <c r="A12" s="49">
        <v>1</v>
      </c>
      <c r="B12" s="46">
        <f>'Game Schedule &amp; Roster'!H4</f>
        <v>23</v>
      </c>
      <c r="C12" s="47" t="str">
        <f>'Game Schedule &amp; Roster'!I4</f>
        <v>Smith</v>
      </c>
      <c r="D12" s="46"/>
      <c r="E12" s="46"/>
      <c r="F12" s="46"/>
      <c r="G12" s="46"/>
      <c r="H12" s="46"/>
      <c r="I12" s="46"/>
      <c r="J12" s="26"/>
      <c r="K12">
        <f>COUNTIF($D12:$I12,"Sit")</f>
        <v>0</v>
      </c>
      <c r="L12" s="54"/>
      <c r="M12" s="52">
        <v>1</v>
      </c>
      <c r="N12" s="45">
        <f t="shared" ref="N12:N25" si="0">VLOOKUP($M12,$A$12:$C$25,2,FALSE)</f>
        <v>23</v>
      </c>
      <c r="O12" s="43" t="str">
        <f t="shared" ref="O12:O25" si="1">VLOOKUP($M12,$A$12:$C$25,3,FALSE)</f>
        <v>Smith</v>
      </c>
      <c r="P12" s="50">
        <f t="shared" ref="P12:P25" si="2">VLOOKUP($M12,$A$12:$I$25,4,FALSE)</f>
        <v>0</v>
      </c>
      <c r="Q12" s="50">
        <f t="shared" ref="Q12:Q25" si="3">VLOOKUP($M12,$A$12:$I$25,5,FALSE)</f>
        <v>0</v>
      </c>
      <c r="R12" s="50">
        <f t="shared" ref="R12:R25" si="4">VLOOKUP($M12,$A$12:$I$25,6,FALSE)</f>
        <v>0</v>
      </c>
      <c r="S12" s="50">
        <f t="shared" ref="S12:S25" si="5">VLOOKUP($M12,$A$12:$I$25,7,FALSE)</f>
        <v>0</v>
      </c>
      <c r="T12" s="50">
        <f t="shared" ref="T12:T25" si="6">VLOOKUP($M12,$A$12:$I$25,8,FALSE)</f>
        <v>0</v>
      </c>
      <c r="U12" s="50">
        <f t="shared" ref="U12:U25" si="7">VLOOKUP($M12,$A$12:$I$25,9,FALSE)</f>
        <v>0</v>
      </c>
    </row>
    <row r="13" spans="1:21" ht="22.5" customHeight="1" x14ac:dyDescent="0.2">
      <c r="A13" s="49">
        <v>2</v>
      </c>
      <c r="B13" s="46">
        <f>'Game Schedule &amp; Roster'!H5</f>
        <v>11</v>
      </c>
      <c r="C13" s="47" t="str">
        <f>'Game Schedule &amp; Roster'!I5</f>
        <v>Jones</v>
      </c>
      <c r="D13" s="46"/>
      <c r="E13" s="46"/>
      <c r="F13" s="46"/>
      <c r="G13" s="46"/>
      <c r="H13" s="46"/>
      <c r="I13" s="46"/>
      <c r="J13" s="26"/>
      <c r="K13">
        <f t="shared" ref="K13:K25" si="8">COUNTIF($D13:$I13,"Sit")</f>
        <v>0</v>
      </c>
      <c r="L13" s="54"/>
      <c r="M13" s="53">
        <f>+M12+1</f>
        <v>2</v>
      </c>
      <c r="N13" s="33">
        <f t="shared" si="0"/>
        <v>11</v>
      </c>
      <c r="O13" s="44" t="str">
        <f t="shared" si="1"/>
        <v>Jones</v>
      </c>
      <c r="P13" s="46">
        <f t="shared" si="2"/>
        <v>0</v>
      </c>
      <c r="Q13" s="46">
        <f t="shared" si="3"/>
        <v>0</v>
      </c>
      <c r="R13" s="46">
        <f t="shared" si="4"/>
        <v>0</v>
      </c>
      <c r="S13" s="46">
        <f t="shared" si="5"/>
        <v>0</v>
      </c>
      <c r="T13" s="46">
        <f t="shared" si="6"/>
        <v>0</v>
      </c>
      <c r="U13" s="46">
        <f t="shared" si="7"/>
        <v>0</v>
      </c>
    </row>
    <row r="14" spans="1:21" s="13" customFormat="1" ht="22.5" customHeight="1" x14ac:dyDescent="0.2">
      <c r="A14" s="49">
        <v>3</v>
      </c>
      <c r="B14" s="46">
        <f>'Game Schedule &amp; Roster'!H6</f>
        <v>0</v>
      </c>
      <c r="C14" s="47">
        <f>'Game Schedule &amp; Roster'!I6</f>
        <v>0</v>
      </c>
      <c r="D14" s="46"/>
      <c r="E14" s="46"/>
      <c r="F14" s="46"/>
      <c r="G14" s="46"/>
      <c r="H14" s="46"/>
      <c r="I14" s="46"/>
      <c r="J14" s="26"/>
      <c r="K14" s="13">
        <f t="shared" si="8"/>
        <v>0</v>
      </c>
      <c r="L14" s="54"/>
      <c r="M14" s="52">
        <f t="shared" ref="M14:M25" si="9">+M13+1</f>
        <v>3</v>
      </c>
      <c r="N14" s="45">
        <f t="shared" si="0"/>
        <v>0</v>
      </c>
      <c r="O14" s="43">
        <f t="shared" si="1"/>
        <v>0</v>
      </c>
      <c r="P14" s="50">
        <f t="shared" si="2"/>
        <v>0</v>
      </c>
      <c r="Q14" s="50">
        <f t="shared" si="3"/>
        <v>0</v>
      </c>
      <c r="R14" s="50">
        <f t="shared" si="4"/>
        <v>0</v>
      </c>
      <c r="S14" s="50">
        <f t="shared" si="5"/>
        <v>0</v>
      </c>
      <c r="T14" s="50">
        <f t="shared" si="6"/>
        <v>0</v>
      </c>
      <c r="U14" s="50">
        <f t="shared" si="7"/>
        <v>0</v>
      </c>
    </row>
    <row r="15" spans="1:21" s="13" customFormat="1" ht="22.5" customHeight="1" x14ac:dyDescent="0.2">
      <c r="A15" s="46">
        <v>4</v>
      </c>
      <c r="B15" s="46">
        <f>'Game Schedule &amp; Roster'!H7</f>
        <v>0</v>
      </c>
      <c r="C15" s="47">
        <f>'Game Schedule &amp; Roster'!I7</f>
        <v>0</v>
      </c>
      <c r="D15" s="46"/>
      <c r="E15" s="46"/>
      <c r="F15" s="46"/>
      <c r="G15" s="46"/>
      <c r="H15" s="46"/>
      <c r="I15" s="46"/>
      <c r="J15" s="26"/>
      <c r="K15" s="13">
        <f t="shared" si="8"/>
        <v>0</v>
      </c>
      <c r="L15" s="54"/>
      <c r="M15" s="53">
        <f t="shared" si="9"/>
        <v>4</v>
      </c>
      <c r="N15" s="33">
        <f t="shared" si="0"/>
        <v>0</v>
      </c>
      <c r="O15" s="44">
        <f t="shared" si="1"/>
        <v>0</v>
      </c>
      <c r="P15" s="46">
        <f t="shared" si="2"/>
        <v>0</v>
      </c>
      <c r="Q15" s="46">
        <f t="shared" si="3"/>
        <v>0</v>
      </c>
      <c r="R15" s="46">
        <f t="shared" si="4"/>
        <v>0</v>
      </c>
      <c r="S15" s="46">
        <f t="shared" si="5"/>
        <v>0</v>
      </c>
      <c r="T15" s="46">
        <f t="shared" si="6"/>
        <v>0</v>
      </c>
      <c r="U15" s="46">
        <f t="shared" si="7"/>
        <v>0</v>
      </c>
    </row>
    <row r="16" spans="1:21" s="13" customFormat="1" ht="22.5" customHeight="1" x14ac:dyDescent="0.2">
      <c r="A16" s="46">
        <v>5</v>
      </c>
      <c r="B16" s="46">
        <f>'Game Schedule &amp; Roster'!H8</f>
        <v>0</v>
      </c>
      <c r="C16" s="47">
        <f>'Game Schedule &amp; Roster'!I8</f>
        <v>0</v>
      </c>
      <c r="D16" s="46"/>
      <c r="E16" s="46"/>
      <c r="F16" s="46"/>
      <c r="G16" s="46"/>
      <c r="H16" s="46"/>
      <c r="I16" s="46"/>
      <c r="J16" s="26"/>
      <c r="K16" s="13">
        <f t="shared" si="8"/>
        <v>0</v>
      </c>
      <c r="L16" s="54"/>
      <c r="M16" s="52">
        <f t="shared" si="9"/>
        <v>5</v>
      </c>
      <c r="N16" s="45">
        <f t="shared" si="0"/>
        <v>0</v>
      </c>
      <c r="O16" s="43">
        <f t="shared" si="1"/>
        <v>0</v>
      </c>
      <c r="P16" s="50">
        <f t="shared" si="2"/>
        <v>0</v>
      </c>
      <c r="Q16" s="50">
        <f t="shared" si="3"/>
        <v>0</v>
      </c>
      <c r="R16" s="50">
        <f t="shared" si="4"/>
        <v>0</v>
      </c>
      <c r="S16" s="50">
        <f t="shared" si="5"/>
        <v>0</v>
      </c>
      <c r="T16" s="50">
        <f t="shared" si="6"/>
        <v>0</v>
      </c>
      <c r="U16" s="50">
        <f t="shared" si="7"/>
        <v>0</v>
      </c>
    </row>
    <row r="17" spans="1:21" s="13" customFormat="1" ht="22.5" customHeight="1" x14ac:dyDescent="0.2">
      <c r="A17" s="46">
        <v>6</v>
      </c>
      <c r="B17" s="46">
        <f>'Game Schedule &amp; Roster'!H9</f>
        <v>0</v>
      </c>
      <c r="C17" s="47">
        <f>'Game Schedule &amp; Roster'!I9</f>
        <v>0</v>
      </c>
      <c r="D17" s="46"/>
      <c r="E17" s="46"/>
      <c r="F17" s="46"/>
      <c r="G17" s="46"/>
      <c r="H17" s="46"/>
      <c r="I17" s="46"/>
      <c r="J17" s="26"/>
      <c r="K17" s="13">
        <f t="shared" si="8"/>
        <v>0</v>
      </c>
      <c r="L17" s="54"/>
      <c r="M17" s="53">
        <f t="shared" si="9"/>
        <v>6</v>
      </c>
      <c r="N17" s="33">
        <f t="shared" si="0"/>
        <v>0</v>
      </c>
      <c r="O17" s="44">
        <f t="shared" si="1"/>
        <v>0</v>
      </c>
      <c r="P17" s="46">
        <f t="shared" si="2"/>
        <v>0</v>
      </c>
      <c r="Q17" s="46">
        <f t="shared" si="3"/>
        <v>0</v>
      </c>
      <c r="R17" s="46">
        <f t="shared" si="4"/>
        <v>0</v>
      </c>
      <c r="S17" s="46">
        <f t="shared" si="5"/>
        <v>0</v>
      </c>
      <c r="T17" s="46">
        <f t="shared" si="6"/>
        <v>0</v>
      </c>
      <c r="U17" s="46">
        <f t="shared" si="7"/>
        <v>0</v>
      </c>
    </row>
    <row r="18" spans="1:21" ht="22.5" customHeight="1" x14ac:dyDescent="0.2">
      <c r="A18" s="46">
        <v>7</v>
      </c>
      <c r="B18" s="46">
        <f>'Game Schedule &amp; Roster'!H10</f>
        <v>0</v>
      </c>
      <c r="C18" s="47">
        <f>'Game Schedule &amp; Roster'!I10</f>
        <v>0</v>
      </c>
      <c r="D18" s="46"/>
      <c r="E18" s="46"/>
      <c r="F18" s="46"/>
      <c r="G18" s="46"/>
      <c r="H18" s="46"/>
      <c r="I18" s="46"/>
      <c r="J18" s="26"/>
      <c r="K18" s="13">
        <f t="shared" si="8"/>
        <v>0</v>
      </c>
      <c r="L18" s="54"/>
      <c r="M18" s="52">
        <f t="shared" si="9"/>
        <v>7</v>
      </c>
      <c r="N18" s="45">
        <f t="shared" si="0"/>
        <v>0</v>
      </c>
      <c r="O18" s="43">
        <f t="shared" si="1"/>
        <v>0</v>
      </c>
      <c r="P18" s="50">
        <f t="shared" si="2"/>
        <v>0</v>
      </c>
      <c r="Q18" s="50">
        <f t="shared" si="3"/>
        <v>0</v>
      </c>
      <c r="R18" s="50">
        <f t="shared" si="4"/>
        <v>0</v>
      </c>
      <c r="S18" s="50">
        <f t="shared" si="5"/>
        <v>0</v>
      </c>
      <c r="T18" s="50">
        <f t="shared" si="6"/>
        <v>0</v>
      </c>
      <c r="U18" s="50">
        <f t="shared" si="7"/>
        <v>0</v>
      </c>
    </row>
    <row r="19" spans="1:21" s="13" customFormat="1" ht="22.5" customHeight="1" x14ac:dyDescent="0.2">
      <c r="A19" s="46">
        <v>8</v>
      </c>
      <c r="B19" s="46">
        <f>'Game Schedule &amp; Roster'!H11</f>
        <v>0</v>
      </c>
      <c r="C19" s="47">
        <f>'Game Schedule &amp; Roster'!I11</f>
        <v>0</v>
      </c>
      <c r="D19" s="46"/>
      <c r="E19" s="46"/>
      <c r="F19" s="46"/>
      <c r="G19" s="46"/>
      <c r="H19" s="46"/>
      <c r="I19" s="46"/>
      <c r="J19" s="26"/>
      <c r="K19" s="13">
        <f t="shared" si="8"/>
        <v>0</v>
      </c>
      <c r="L19" s="54"/>
      <c r="M19" s="53">
        <f t="shared" si="9"/>
        <v>8</v>
      </c>
      <c r="N19" s="33">
        <f t="shared" si="0"/>
        <v>0</v>
      </c>
      <c r="O19" s="44">
        <f t="shared" si="1"/>
        <v>0</v>
      </c>
      <c r="P19" s="46">
        <f t="shared" si="2"/>
        <v>0</v>
      </c>
      <c r="Q19" s="46">
        <f t="shared" si="3"/>
        <v>0</v>
      </c>
      <c r="R19" s="46">
        <f t="shared" si="4"/>
        <v>0</v>
      </c>
      <c r="S19" s="46">
        <f t="shared" si="5"/>
        <v>0</v>
      </c>
      <c r="T19" s="46">
        <f t="shared" si="6"/>
        <v>0</v>
      </c>
      <c r="U19" s="46">
        <f t="shared" si="7"/>
        <v>0</v>
      </c>
    </row>
    <row r="20" spans="1:21" s="13" customFormat="1" ht="22.5" customHeight="1" x14ac:dyDescent="0.2">
      <c r="A20" s="46">
        <v>9</v>
      </c>
      <c r="B20" s="46">
        <f>'Game Schedule &amp; Roster'!H12</f>
        <v>0</v>
      </c>
      <c r="C20" s="47">
        <f>'Game Schedule &amp; Roster'!I12</f>
        <v>0</v>
      </c>
      <c r="D20" s="46"/>
      <c r="E20" s="46"/>
      <c r="F20" s="46"/>
      <c r="G20" s="46"/>
      <c r="H20" s="46"/>
      <c r="I20" s="46"/>
      <c r="J20" s="26"/>
      <c r="K20" s="13">
        <f t="shared" si="8"/>
        <v>0</v>
      </c>
      <c r="L20" s="54"/>
      <c r="M20" s="52">
        <f t="shared" si="9"/>
        <v>9</v>
      </c>
      <c r="N20" s="45">
        <f t="shared" si="0"/>
        <v>0</v>
      </c>
      <c r="O20" s="43">
        <f t="shared" si="1"/>
        <v>0</v>
      </c>
      <c r="P20" s="50">
        <f t="shared" si="2"/>
        <v>0</v>
      </c>
      <c r="Q20" s="50">
        <f t="shared" si="3"/>
        <v>0</v>
      </c>
      <c r="R20" s="50">
        <f t="shared" si="4"/>
        <v>0</v>
      </c>
      <c r="S20" s="50">
        <f t="shared" si="5"/>
        <v>0</v>
      </c>
      <c r="T20" s="50">
        <f t="shared" si="6"/>
        <v>0</v>
      </c>
      <c r="U20" s="50">
        <f t="shared" si="7"/>
        <v>0</v>
      </c>
    </row>
    <row r="21" spans="1:21" s="13" customFormat="1" ht="22.5" customHeight="1" x14ac:dyDescent="0.2">
      <c r="A21" s="46">
        <v>10</v>
      </c>
      <c r="B21" s="46">
        <f>'Game Schedule &amp; Roster'!H13</f>
        <v>0</v>
      </c>
      <c r="C21" s="47">
        <f>'Game Schedule &amp; Roster'!I13</f>
        <v>0</v>
      </c>
      <c r="D21" s="46"/>
      <c r="E21" s="46"/>
      <c r="F21" s="46"/>
      <c r="G21" s="46"/>
      <c r="H21" s="46"/>
      <c r="I21" s="46"/>
      <c r="J21" s="26"/>
      <c r="K21" s="13">
        <f t="shared" si="8"/>
        <v>0</v>
      </c>
      <c r="L21" s="54"/>
      <c r="M21" s="53">
        <f t="shared" si="9"/>
        <v>10</v>
      </c>
      <c r="N21" s="33">
        <f t="shared" si="0"/>
        <v>0</v>
      </c>
      <c r="O21" s="44">
        <f t="shared" si="1"/>
        <v>0</v>
      </c>
      <c r="P21" s="46">
        <f t="shared" si="2"/>
        <v>0</v>
      </c>
      <c r="Q21" s="46">
        <f t="shared" si="3"/>
        <v>0</v>
      </c>
      <c r="R21" s="46">
        <f t="shared" si="4"/>
        <v>0</v>
      </c>
      <c r="S21" s="46">
        <f t="shared" si="5"/>
        <v>0</v>
      </c>
      <c r="T21" s="46">
        <f t="shared" si="6"/>
        <v>0</v>
      </c>
      <c r="U21" s="46">
        <f t="shared" si="7"/>
        <v>0</v>
      </c>
    </row>
    <row r="22" spans="1:21" s="13" customFormat="1" ht="22.5" customHeight="1" x14ac:dyDescent="0.2">
      <c r="A22" s="46">
        <v>11</v>
      </c>
      <c r="B22" s="46">
        <f>'Game Schedule &amp; Roster'!H14</f>
        <v>0</v>
      </c>
      <c r="C22" s="47">
        <f>'Game Schedule &amp; Roster'!I14</f>
        <v>0</v>
      </c>
      <c r="D22" s="46"/>
      <c r="E22" s="46"/>
      <c r="F22" s="46"/>
      <c r="G22" s="46"/>
      <c r="H22" s="46"/>
      <c r="I22" s="46"/>
      <c r="J22" s="26"/>
      <c r="K22" s="13">
        <f t="shared" si="8"/>
        <v>0</v>
      </c>
      <c r="L22" s="54"/>
      <c r="M22" s="52">
        <f t="shared" si="9"/>
        <v>11</v>
      </c>
      <c r="N22" s="45">
        <f t="shared" si="0"/>
        <v>0</v>
      </c>
      <c r="O22" s="43">
        <f t="shared" si="1"/>
        <v>0</v>
      </c>
      <c r="P22" s="50">
        <f t="shared" si="2"/>
        <v>0</v>
      </c>
      <c r="Q22" s="50">
        <f t="shared" si="3"/>
        <v>0</v>
      </c>
      <c r="R22" s="50">
        <f t="shared" si="4"/>
        <v>0</v>
      </c>
      <c r="S22" s="50">
        <f t="shared" si="5"/>
        <v>0</v>
      </c>
      <c r="T22" s="50">
        <f t="shared" si="6"/>
        <v>0</v>
      </c>
      <c r="U22" s="50">
        <f t="shared" si="7"/>
        <v>0</v>
      </c>
    </row>
    <row r="23" spans="1:21" s="13" customFormat="1" ht="22.5" customHeight="1" x14ac:dyDescent="0.2">
      <c r="A23" s="46">
        <v>12</v>
      </c>
      <c r="B23" s="46">
        <f>'Game Schedule &amp; Roster'!H15</f>
        <v>0</v>
      </c>
      <c r="C23" s="47">
        <f>'Game Schedule &amp; Roster'!I15</f>
        <v>0</v>
      </c>
      <c r="D23" s="46"/>
      <c r="E23" s="46"/>
      <c r="F23" s="46"/>
      <c r="G23" s="46"/>
      <c r="H23" s="46"/>
      <c r="I23" s="46"/>
      <c r="J23" s="26"/>
      <c r="K23" s="13">
        <f t="shared" si="8"/>
        <v>0</v>
      </c>
      <c r="L23" s="54"/>
      <c r="M23" s="53">
        <f t="shared" si="9"/>
        <v>12</v>
      </c>
      <c r="N23" s="33">
        <f t="shared" si="0"/>
        <v>0</v>
      </c>
      <c r="O23" s="44">
        <f t="shared" si="1"/>
        <v>0</v>
      </c>
      <c r="P23" s="46">
        <f t="shared" si="2"/>
        <v>0</v>
      </c>
      <c r="Q23" s="46">
        <f t="shared" si="3"/>
        <v>0</v>
      </c>
      <c r="R23" s="46">
        <f t="shared" si="4"/>
        <v>0</v>
      </c>
      <c r="S23" s="46">
        <f t="shared" si="5"/>
        <v>0</v>
      </c>
      <c r="T23" s="46">
        <f t="shared" si="6"/>
        <v>0</v>
      </c>
      <c r="U23" s="46">
        <f t="shared" si="7"/>
        <v>0</v>
      </c>
    </row>
    <row r="24" spans="1:21" s="13" customFormat="1" ht="22.5" customHeight="1" x14ac:dyDescent="0.2">
      <c r="A24" s="46">
        <v>13</v>
      </c>
      <c r="B24" s="46">
        <f>'Game Schedule &amp; Roster'!H16</f>
        <v>0</v>
      </c>
      <c r="C24" s="47">
        <f>'Game Schedule &amp; Roster'!I16</f>
        <v>0</v>
      </c>
      <c r="D24" s="46"/>
      <c r="E24" s="46"/>
      <c r="F24" s="46"/>
      <c r="G24" s="46"/>
      <c r="H24" s="46"/>
      <c r="I24" s="46"/>
      <c r="J24" s="26"/>
      <c r="K24" s="13">
        <f t="shared" si="8"/>
        <v>0</v>
      </c>
      <c r="L24" s="54"/>
      <c r="M24" s="52">
        <f t="shared" si="9"/>
        <v>13</v>
      </c>
      <c r="N24" s="45">
        <f t="shared" si="0"/>
        <v>0</v>
      </c>
      <c r="O24" s="43">
        <f t="shared" si="1"/>
        <v>0</v>
      </c>
      <c r="P24" s="50">
        <f t="shared" si="2"/>
        <v>0</v>
      </c>
      <c r="Q24" s="50">
        <f t="shared" si="3"/>
        <v>0</v>
      </c>
      <c r="R24" s="50">
        <f t="shared" si="4"/>
        <v>0</v>
      </c>
      <c r="S24" s="50">
        <f t="shared" si="5"/>
        <v>0</v>
      </c>
      <c r="T24" s="50">
        <f t="shared" si="6"/>
        <v>0</v>
      </c>
      <c r="U24" s="50">
        <f t="shared" si="7"/>
        <v>0</v>
      </c>
    </row>
    <row r="25" spans="1:21" ht="22.5" customHeight="1" x14ac:dyDescent="0.2">
      <c r="A25" s="46">
        <v>14</v>
      </c>
      <c r="B25" s="46">
        <f>'Game Schedule &amp; Roster'!H17</f>
        <v>0</v>
      </c>
      <c r="C25" s="47">
        <f>'Game Schedule &amp; Roster'!I17</f>
        <v>0</v>
      </c>
      <c r="D25" s="46"/>
      <c r="E25" s="46"/>
      <c r="F25" s="46"/>
      <c r="G25" s="46"/>
      <c r="H25" s="46"/>
      <c r="I25" s="46"/>
      <c r="J25" s="26"/>
      <c r="K25" s="13">
        <f t="shared" si="8"/>
        <v>0</v>
      </c>
      <c r="M25" s="53">
        <f t="shared" si="9"/>
        <v>14</v>
      </c>
      <c r="N25" s="33">
        <f t="shared" si="0"/>
        <v>0</v>
      </c>
      <c r="O25" s="44">
        <f t="shared" si="1"/>
        <v>0</v>
      </c>
      <c r="P25" s="46">
        <f t="shared" si="2"/>
        <v>0</v>
      </c>
      <c r="Q25" s="46">
        <f t="shared" si="3"/>
        <v>0</v>
      </c>
      <c r="R25" s="46">
        <f t="shared" si="4"/>
        <v>0</v>
      </c>
      <c r="S25" s="46">
        <f t="shared" si="5"/>
        <v>0</v>
      </c>
      <c r="T25" s="46">
        <f t="shared" si="6"/>
        <v>0</v>
      </c>
      <c r="U25" s="46">
        <f t="shared" si="7"/>
        <v>0</v>
      </c>
    </row>
    <row r="26" spans="1:21" ht="15" x14ac:dyDescent="0.2">
      <c r="A26" s="41"/>
      <c r="B26" s="41"/>
      <c r="C26" s="47"/>
      <c r="D26" s="46"/>
      <c r="E26" s="46"/>
      <c r="F26" s="46"/>
      <c r="G26" s="46"/>
      <c r="H26" s="46"/>
      <c r="I26" s="46"/>
    </row>
    <row r="27" spans="1:21" x14ac:dyDescent="0.2">
      <c r="D27" s="1" t="str">
        <f t="shared" ref="D27:I27" si="10">IF((COUNTIF(D$12:D$25,"P")*COUNTIF(D$12:D$25,"C")*COUNTIF(D$12:D$25,"1")*COUNTIF(D$12:D$25,"2")*COUNTIF(D$12:D$25,"3")*COUNTIF(D$12:D$25,"SS")*COUNTIF(D$12:D$25,"LF")*COUNTIF(D$12:D$25,"CF")*COUNTIF(D$12:D$25,"RF"))=1,"OK","ERROR")</f>
        <v>ERROR</v>
      </c>
      <c r="E27" s="1" t="str">
        <f t="shared" si="10"/>
        <v>ERROR</v>
      </c>
      <c r="F27" s="1" t="str">
        <f t="shared" si="10"/>
        <v>ERROR</v>
      </c>
      <c r="G27" s="1" t="str">
        <f t="shared" si="10"/>
        <v>ERROR</v>
      </c>
      <c r="H27" s="1" t="str">
        <f t="shared" si="10"/>
        <v>ERROR</v>
      </c>
      <c r="I27" s="1" t="str">
        <f t="shared" si="10"/>
        <v>ERROR</v>
      </c>
    </row>
    <row r="28" spans="1:21" x14ac:dyDescent="0.2">
      <c r="C28" t="s">
        <v>28</v>
      </c>
      <c r="D28">
        <f t="shared" ref="D28:I28" si="11">COUNTIF(D$12:D$25,"Sit")</f>
        <v>0</v>
      </c>
      <c r="E28">
        <f t="shared" si="11"/>
        <v>0</v>
      </c>
      <c r="F28">
        <f t="shared" si="11"/>
        <v>0</v>
      </c>
      <c r="G28">
        <f t="shared" si="11"/>
        <v>0</v>
      </c>
      <c r="H28">
        <f t="shared" si="11"/>
        <v>0</v>
      </c>
      <c r="I28">
        <f t="shared" si="11"/>
        <v>0</v>
      </c>
    </row>
    <row r="29" spans="1:21" x14ac:dyDescent="0.2">
      <c r="B29" s="11"/>
      <c r="C29" s="12" t="s">
        <v>16</v>
      </c>
    </row>
    <row r="30" spans="1:21" ht="15" x14ac:dyDescent="0.2">
      <c r="B30" s="27"/>
      <c r="C30" s="28" t="s">
        <v>22</v>
      </c>
      <c r="D30" s="22"/>
      <c r="E30" s="22"/>
      <c r="F30" s="22"/>
      <c r="G30" s="22"/>
      <c r="H30" s="22"/>
      <c r="I30" s="22"/>
    </row>
    <row r="31" spans="1:21" x14ac:dyDescent="0.2">
      <c r="B31" s="29"/>
      <c r="C31" s="28" t="s">
        <v>23</v>
      </c>
    </row>
    <row r="33" spans="1:9" ht="15" x14ac:dyDescent="0.2">
      <c r="A33" s="69"/>
      <c r="B33" s="22"/>
      <c r="C33" s="68"/>
      <c r="D33" s="69"/>
      <c r="E33" s="69"/>
      <c r="F33" s="69"/>
      <c r="G33" s="69"/>
      <c r="H33" s="69"/>
      <c r="I33" s="69"/>
    </row>
    <row r="34" spans="1:9" ht="15" x14ac:dyDescent="0.2">
      <c r="A34" s="69"/>
      <c r="B34" s="22"/>
      <c r="C34" s="68"/>
      <c r="D34" s="69"/>
      <c r="E34" s="69"/>
      <c r="F34" s="69"/>
      <c r="G34" s="69"/>
      <c r="H34" s="69"/>
      <c r="I34" s="69"/>
    </row>
    <row r="35" spans="1:9" ht="15" x14ac:dyDescent="0.2">
      <c r="A35" s="69"/>
      <c r="B35" s="22"/>
      <c r="C35" s="68"/>
      <c r="D35" s="69"/>
      <c r="E35" s="69"/>
      <c r="F35" s="69"/>
      <c r="G35" s="69"/>
      <c r="H35" s="69"/>
      <c r="I35" s="69"/>
    </row>
    <row r="36" spans="1:9" ht="15" x14ac:dyDescent="0.2">
      <c r="A36" s="69"/>
      <c r="B36" s="22"/>
      <c r="C36" s="68"/>
      <c r="D36" s="69"/>
      <c r="E36" s="69"/>
      <c r="F36" s="69"/>
      <c r="G36" s="69"/>
      <c r="H36" s="69"/>
      <c r="I36" s="69"/>
    </row>
    <row r="37" spans="1:9" ht="15" x14ac:dyDescent="0.2">
      <c r="A37" s="69"/>
      <c r="B37" s="22"/>
      <c r="C37" s="68"/>
      <c r="D37" s="69"/>
      <c r="E37" s="69"/>
      <c r="F37" s="69"/>
      <c r="G37" s="69"/>
      <c r="H37" s="69"/>
      <c r="I37" s="69"/>
    </row>
    <row r="38" spans="1:9" ht="15" x14ac:dyDescent="0.2">
      <c r="A38" s="69"/>
      <c r="B38" s="22"/>
      <c r="C38" s="68"/>
      <c r="D38" s="69"/>
      <c r="E38" s="69"/>
      <c r="F38" s="69"/>
      <c r="G38" s="69"/>
      <c r="H38" s="69"/>
      <c r="I38" s="69"/>
    </row>
    <row r="39" spans="1:9" ht="15" x14ac:dyDescent="0.2">
      <c r="A39" s="69"/>
      <c r="B39" s="22"/>
      <c r="C39" s="68"/>
      <c r="D39" s="22"/>
      <c r="E39" s="22"/>
      <c r="F39" s="22"/>
      <c r="G39" s="22"/>
      <c r="H39" s="22"/>
      <c r="I39" s="22"/>
    </row>
    <row r="40" spans="1:9" ht="15" x14ac:dyDescent="0.2">
      <c r="A40" s="69"/>
      <c r="B40" s="22"/>
      <c r="C40" s="68"/>
      <c r="D40" s="22"/>
      <c r="E40" s="22"/>
      <c r="F40" s="22"/>
      <c r="G40" s="22"/>
      <c r="H40" s="22"/>
      <c r="I40" s="22"/>
    </row>
    <row r="41" spans="1:9" x14ac:dyDescent="0.2">
      <c r="A41" s="69"/>
      <c r="B41" s="69"/>
      <c r="C41" s="69"/>
      <c r="D41" s="69"/>
      <c r="E41" s="69"/>
      <c r="F41" s="69"/>
      <c r="G41" s="69"/>
      <c r="H41" s="69"/>
      <c r="I41" s="69"/>
    </row>
    <row r="42" spans="1:9" x14ac:dyDescent="0.2">
      <c r="A42" s="69"/>
      <c r="B42" s="69"/>
      <c r="C42" s="69"/>
      <c r="D42" s="69"/>
      <c r="E42" s="69"/>
      <c r="F42" s="69"/>
      <c r="G42" s="69"/>
      <c r="H42" s="69"/>
      <c r="I42" s="69"/>
    </row>
    <row r="43" spans="1:9" x14ac:dyDescent="0.2">
      <c r="A43" s="69"/>
      <c r="B43" s="69"/>
      <c r="C43" s="69"/>
      <c r="D43" s="69"/>
      <c r="E43" s="69"/>
      <c r="F43" s="69"/>
      <c r="G43" s="69"/>
      <c r="H43" s="69"/>
      <c r="I43" s="69"/>
    </row>
    <row r="44" spans="1:9" x14ac:dyDescent="0.2">
      <c r="A44" s="69"/>
      <c r="B44" s="69"/>
      <c r="C44" s="69"/>
      <c r="D44" s="69"/>
      <c r="E44" s="69"/>
      <c r="F44" s="69"/>
      <c r="G44" s="69"/>
      <c r="H44" s="69"/>
      <c r="I44" s="69"/>
    </row>
    <row r="45" spans="1:9" x14ac:dyDescent="0.2">
      <c r="A45" s="69"/>
      <c r="B45" s="69"/>
      <c r="C45" s="69"/>
      <c r="D45" s="69"/>
      <c r="E45" s="69"/>
      <c r="F45" s="69"/>
      <c r="G45" s="69"/>
      <c r="H45" s="69"/>
      <c r="I45" s="69"/>
    </row>
    <row r="46" spans="1:9" x14ac:dyDescent="0.2">
      <c r="A46" s="69"/>
      <c r="B46" s="69"/>
      <c r="C46" s="69"/>
      <c r="D46" s="69"/>
      <c r="E46" s="69"/>
      <c r="F46" s="69"/>
      <c r="G46" s="69"/>
      <c r="H46" s="69"/>
      <c r="I46" s="69"/>
    </row>
    <row r="47" spans="1:9" x14ac:dyDescent="0.2">
      <c r="A47" s="69"/>
      <c r="B47" s="69"/>
      <c r="C47" s="69"/>
      <c r="D47" s="69"/>
      <c r="E47" s="69"/>
      <c r="F47" s="69"/>
      <c r="G47" s="69"/>
      <c r="H47" s="69"/>
      <c r="I47" s="69"/>
    </row>
    <row r="48" spans="1:9" x14ac:dyDescent="0.2">
      <c r="A48" s="69"/>
      <c r="B48" s="69"/>
      <c r="C48" s="69"/>
      <c r="D48" s="69"/>
      <c r="E48" s="69"/>
      <c r="F48" s="69"/>
      <c r="G48" s="69"/>
      <c r="H48" s="69"/>
      <c r="I48" s="69"/>
    </row>
    <row r="49" spans="1:9" x14ac:dyDescent="0.2">
      <c r="A49" s="69"/>
      <c r="B49" s="69"/>
      <c r="C49" s="69"/>
      <c r="D49" s="69"/>
      <c r="E49" s="69"/>
      <c r="F49" s="69"/>
      <c r="G49" s="69"/>
      <c r="H49" s="69"/>
      <c r="I49" s="69"/>
    </row>
    <row r="50" spans="1:9" x14ac:dyDescent="0.2">
      <c r="A50" s="69"/>
      <c r="B50" s="69"/>
      <c r="C50" s="69"/>
      <c r="D50" s="69"/>
      <c r="E50" s="69"/>
      <c r="F50" s="69"/>
      <c r="G50" s="69"/>
      <c r="H50" s="69"/>
      <c r="I50" s="69"/>
    </row>
    <row r="51" spans="1:9" x14ac:dyDescent="0.2">
      <c r="A51" s="69"/>
      <c r="B51" s="69"/>
      <c r="C51" s="69"/>
      <c r="D51" s="69"/>
      <c r="E51" s="69"/>
      <c r="F51" s="69"/>
      <c r="G51" s="69"/>
      <c r="H51" s="69"/>
      <c r="I51" s="69"/>
    </row>
    <row r="52" spans="1:9" x14ac:dyDescent="0.2">
      <c r="A52" s="69"/>
      <c r="B52" s="69"/>
      <c r="C52" s="69"/>
      <c r="D52" s="69"/>
      <c r="E52" s="69"/>
      <c r="F52" s="69"/>
      <c r="G52" s="69"/>
      <c r="H52" s="69"/>
      <c r="I52" s="69"/>
    </row>
    <row r="53" spans="1:9" x14ac:dyDescent="0.2">
      <c r="A53" s="69"/>
      <c r="B53" s="69"/>
      <c r="C53" s="69"/>
      <c r="D53" s="69"/>
      <c r="E53" s="69"/>
      <c r="F53" s="69"/>
      <c r="G53" s="69"/>
      <c r="H53" s="69"/>
      <c r="I53" s="69"/>
    </row>
    <row r="54" spans="1:9" x14ac:dyDescent="0.2">
      <c r="A54" s="69"/>
      <c r="B54" s="69"/>
      <c r="C54" s="69"/>
      <c r="D54" s="69"/>
      <c r="E54" s="69"/>
      <c r="F54" s="69"/>
      <c r="G54" s="69"/>
      <c r="H54" s="69"/>
      <c r="I54" s="69"/>
    </row>
    <row r="55" spans="1:9" x14ac:dyDescent="0.2">
      <c r="A55" s="69"/>
      <c r="B55" s="69"/>
      <c r="C55" s="69"/>
      <c r="D55" s="69"/>
      <c r="E55" s="69"/>
      <c r="F55" s="69"/>
      <c r="G55" s="69"/>
      <c r="H55" s="69"/>
      <c r="I55" s="69"/>
    </row>
    <row r="56" spans="1:9" x14ac:dyDescent="0.2">
      <c r="A56" s="69"/>
      <c r="B56" s="69"/>
      <c r="C56" s="69"/>
      <c r="D56" s="69"/>
      <c r="E56" s="69"/>
      <c r="F56" s="69"/>
      <c r="G56" s="69"/>
      <c r="H56" s="69"/>
      <c r="I56" s="69"/>
    </row>
    <row r="57" spans="1:9" x14ac:dyDescent="0.2">
      <c r="A57" s="69"/>
      <c r="B57" s="69"/>
      <c r="C57" s="69"/>
      <c r="D57" s="69"/>
      <c r="E57" s="69"/>
      <c r="F57" s="69"/>
      <c r="G57" s="69"/>
      <c r="H57" s="69"/>
      <c r="I57" s="69"/>
    </row>
    <row r="58" spans="1:9" x14ac:dyDescent="0.2">
      <c r="A58" s="69"/>
      <c r="B58" s="69"/>
      <c r="C58" s="69"/>
      <c r="D58" s="69"/>
      <c r="E58" s="69"/>
      <c r="F58" s="69"/>
      <c r="G58" s="69"/>
      <c r="H58" s="69"/>
      <c r="I58" s="69"/>
    </row>
    <row r="59" spans="1:9" x14ac:dyDescent="0.2">
      <c r="A59" s="69"/>
      <c r="B59" s="69"/>
      <c r="C59" s="69"/>
      <c r="D59" s="69"/>
      <c r="E59" s="69"/>
      <c r="F59" s="69"/>
      <c r="G59" s="69"/>
      <c r="H59" s="69"/>
      <c r="I59" s="69"/>
    </row>
    <row r="60" spans="1:9" x14ac:dyDescent="0.2">
      <c r="A60" s="69"/>
      <c r="B60" s="69"/>
      <c r="C60" s="69"/>
      <c r="D60" s="69"/>
      <c r="E60" s="69"/>
      <c r="F60" s="69"/>
      <c r="G60" s="69"/>
      <c r="H60" s="69"/>
      <c r="I60" s="69"/>
    </row>
    <row r="61" spans="1:9" x14ac:dyDescent="0.2">
      <c r="A61" s="69"/>
      <c r="B61" s="69"/>
      <c r="C61" s="69"/>
      <c r="D61" s="69"/>
      <c r="E61" s="69"/>
      <c r="F61" s="69"/>
      <c r="G61" s="69"/>
      <c r="H61" s="69"/>
      <c r="I61" s="69"/>
    </row>
    <row r="62" spans="1:9" x14ac:dyDescent="0.2">
      <c r="A62" s="69"/>
      <c r="B62" s="69"/>
      <c r="C62" s="69"/>
      <c r="D62" s="69"/>
      <c r="E62" s="69"/>
      <c r="F62" s="69"/>
      <c r="G62" s="69"/>
      <c r="H62" s="69"/>
      <c r="I62" s="69"/>
    </row>
    <row r="63" spans="1:9" x14ac:dyDescent="0.2">
      <c r="A63" s="69"/>
      <c r="B63" s="69"/>
      <c r="C63" s="69"/>
      <c r="D63" s="69"/>
      <c r="E63" s="69"/>
      <c r="F63" s="69"/>
      <c r="G63" s="69"/>
      <c r="H63" s="69"/>
      <c r="I63" s="69"/>
    </row>
    <row r="64" spans="1:9" x14ac:dyDescent="0.2">
      <c r="A64" s="69"/>
      <c r="B64" s="69"/>
      <c r="C64" s="69"/>
      <c r="D64" s="69"/>
      <c r="E64" s="69"/>
      <c r="F64" s="69"/>
      <c r="G64" s="69"/>
      <c r="H64" s="69"/>
      <c r="I64" s="69"/>
    </row>
    <row r="65" spans="1:9" x14ac:dyDescent="0.2">
      <c r="A65" s="69"/>
      <c r="B65" s="69"/>
      <c r="C65" s="69"/>
      <c r="D65" s="69"/>
      <c r="E65" s="69"/>
      <c r="F65" s="69"/>
      <c r="G65" s="69"/>
      <c r="H65" s="69"/>
      <c r="I65" s="69"/>
    </row>
    <row r="66" spans="1:9" x14ac:dyDescent="0.2">
      <c r="A66" s="69"/>
      <c r="B66" s="69"/>
      <c r="C66" s="69"/>
      <c r="D66" s="69"/>
      <c r="E66" s="69"/>
      <c r="F66" s="69"/>
      <c r="G66" s="69"/>
      <c r="H66" s="69"/>
      <c r="I66" s="69"/>
    </row>
  </sheetData>
  <mergeCells count="4">
    <mergeCell ref="D10:I10"/>
    <mergeCell ref="M10:O10"/>
    <mergeCell ref="M1:U1"/>
    <mergeCell ref="P10:U10"/>
  </mergeCells>
  <phoneticPr fontId="0" type="noConversion"/>
  <conditionalFormatting sqref="O9">
    <cfRule type="cellIs" dxfId="9" priority="1" stopIfTrue="1" operator="equal">
      <formula>"LFC-Home"</formula>
    </cfRule>
    <cfRule type="cellIs" dxfId="8" priority="2" stopIfTrue="1" operator="equal">
      <formula>"UF-Home"</formula>
    </cfRule>
  </conditionalFormatting>
  <pageMargins left="0.75" right="0.75" top="1" bottom="1" header="0.5" footer="0.5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zoomScale="75" workbookViewId="0"/>
  </sheetViews>
  <sheetFormatPr defaultColWidth="8.85546875" defaultRowHeight="12.75" x14ac:dyDescent="0.2"/>
  <cols>
    <col min="1" max="1" width="9.140625" customWidth="1"/>
    <col min="2" max="2" width="15.140625" customWidth="1"/>
    <col min="3" max="3" width="22.28515625" bestFit="1" customWidth="1"/>
    <col min="4" max="9" width="7.42578125" customWidth="1"/>
    <col min="10" max="10" width="8.85546875" customWidth="1"/>
    <col min="11" max="11" width="12" bestFit="1" customWidth="1"/>
    <col min="12" max="12" width="8.85546875" style="16" customWidth="1"/>
    <col min="13" max="13" width="14.85546875" bestFit="1" customWidth="1"/>
    <col min="14" max="14" width="15.140625" customWidth="1"/>
    <col min="15" max="15" width="26" customWidth="1"/>
  </cols>
  <sheetData>
    <row r="1" spans="1:21" ht="20.25" x14ac:dyDescent="0.3">
      <c r="A1" s="10"/>
      <c r="B1" s="10"/>
      <c r="C1" s="10"/>
      <c r="D1" s="10"/>
      <c r="E1" s="10"/>
      <c r="F1" s="10"/>
      <c r="G1" s="10"/>
      <c r="H1" s="10"/>
      <c r="I1" s="10"/>
      <c r="M1" s="75" t="str">
        <f>'Game Schedule &amp; Roster'!A1</f>
        <v xml:space="preserve"> "Enter Your Team Name"</v>
      </c>
      <c r="N1" s="75"/>
      <c r="O1" s="75"/>
      <c r="P1" s="75"/>
      <c r="Q1" s="75"/>
      <c r="R1" s="75"/>
      <c r="S1" s="75"/>
      <c r="T1" s="75"/>
      <c r="U1" s="75"/>
    </row>
    <row r="5" spans="1:21" ht="15" x14ac:dyDescent="0.2">
      <c r="B5" s="7"/>
      <c r="C5" s="7"/>
      <c r="N5" s="7" t="s">
        <v>13</v>
      </c>
      <c r="O5" s="7">
        <v>10</v>
      </c>
    </row>
    <row r="6" spans="1:21" ht="15" x14ac:dyDescent="0.2">
      <c r="B6" s="7"/>
      <c r="C6" s="55"/>
      <c r="N6" s="7" t="s">
        <v>12</v>
      </c>
      <c r="O6" s="55">
        <f>VLOOKUP($O$5,'Game Schedule &amp; Roster'!$A$4:$F$17,2)</f>
        <v>0</v>
      </c>
    </row>
    <row r="7" spans="1:21" ht="15" x14ac:dyDescent="0.2">
      <c r="B7" s="7"/>
      <c r="C7" s="67"/>
      <c r="N7" s="7" t="s">
        <v>38</v>
      </c>
      <c r="O7" s="67">
        <f>VLOOKUP($O$5,'Game Schedule &amp; Roster'!$A$4:$F$17,3)</f>
        <v>0</v>
      </c>
    </row>
    <row r="8" spans="1:21" ht="15" x14ac:dyDescent="0.2">
      <c r="B8" s="7"/>
      <c r="C8" s="31"/>
      <c r="N8" s="7" t="s">
        <v>11</v>
      </c>
      <c r="O8" s="31">
        <f>VLOOKUP($O$5,'Game Schedule &amp; Roster'!$A$4:$F$17,4)</f>
        <v>0</v>
      </c>
    </row>
    <row r="9" spans="1:21" ht="15" x14ac:dyDescent="0.2">
      <c r="B9" s="7"/>
      <c r="C9" s="31"/>
      <c r="N9" s="7" t="s">
        <v>14</v>
      </c>
      <c r="O9" s="31" t="str">
        <f>CONCATENATE(VLOOKUP($O$5,'Game Schedule &amp; Roster'!$A$4:$F$17,6),"-",VLOOKUP($O$5,'Game Schedule &amp; Roster'!$A$4:$F$17,5))</f>
        <v>-</v>
      </c>
    </row>
    <row r="10" spans="1:21" x14ac:dyDescent="0.2">
      <c r="D10" s="74" t="s">
        <v>3</v>
      </c>
      <c r="E10" s="74"/>
      <c r="F10" s="74"/>
      <c r="G10" s="74"/>
      <c r="H10" s="74"/>
      <c r="I10" s="74"/>
      <c r="K10" s="1" t="s">
        <v>29</v>
      </c>
      <c r="M10" s="74" t="str">
        <f>CONCATENATE(A1," Batting Line-Up")</f>
        <v xml:space="preserve"> Batting Line-Up</v>
      </c>
      <c r="N10" s="74"/>
      <c r="O10" s="74"/>
      <c r="P10" s="74" t="s">
        <v>3</v>
      </c>
      <c r="Q10" s="74"/>
      <c r="R10" s="74"/>
      <c r="S10" s="74"/>
      <c r="T10" s="74"/>
      <c r="U10" s="74"/>
    </row>
    <row r="11" spans="1:21" ht="15.75" x14ac:dyDescent="0.25">
      <c r="A11" s="8" t="s">
        <v>30</v>
      </c>
      <c r="B11" s="9" t="s">
        <v>1</v>
      </c>
      <c r="C11" s="9" t="s">
        <v>2</v>
      </c>
      <c r="D11" s="9">
        <v>1</v>
      </c>
      <c r="E11" s="9">
        <v>2</v>
      </c>
      <c r="F11" s="9">
        <v>3</v>
      </c>
      <c r="G11" s="9">
        <v>4</v>
      </c>
      <c r="H11" s="9">
        <v>5</v>
      </c>
      <c r="I11" s="9">
        <v>6</v>
      </c>
      <c r="M11" s="51" t="s">
        <v>30</v>
      </c>
      <c r="N11" s="8" t="s">
        <v>1</v>
      </c>
      <c r="O11" s="9" t="s">
        <v>2</v>
      </c>
      <c r="P11" s="9">
        <v>1</v>
      </c>
      <c r="Q11" s="9">
        <v>2</v>
      </c>
      <c r="R11" s="9">
        <v>3</v>
      </c>
      <c r="S11" s="9">
        <v>4</v>
      </c>
      <c r="T11" s="9">
        <v>5</v>
      </c>
      <c r="U11" s="9">
        <v>6</v>
      </c>
    </row>
    <row r="12" spans="1:21" ht="22.5" customHeight="1" x14ac:dyDescent="0.2">
      <c r="A12" s="49">
        <v>1</v>
      </c>
      <c r="B12" s="46">
        <f>'Game Schedule &amp; Roster'!H4</f>
        <v>23</v>
      </c>
      <c r="C12" s="47" t="str">
        <f>'Game Schedule &amp; Roster'!I4</f>
        <v>Smith</v>
      </c>
      <c r="D12" s="46"/>
      <c r="E12" s="46"/>
      <c r="F12" s="46"/>
      <c r="G12" s="46"/>
      <c r="H12" s="46"/>
      <c r="I12" s="46"/>
      <c r="J12" s="26"/>
      <c r="K12">
        <f>COUNTIF($D12:$I12,"Sit")</f>
        <v>0</v>
      </c>
      <c r="L12" s="54"/>
      <c r="M12" s="52">
        <v>1</v>
      </c>
      <c r="N12" s="45">
        <f t="shared" ref="N12:N25" si="0">VLOOKUP($M12,$A$12:$C$25,2,FALSE)</f>
        <v>23</v>
      </c>
      <c r="O12" s="43" t="str">
        <f t="shared" ref="O12:O25" si="1">VLOOKUP($M12,$A$12:$C$25,3,FALSE)</f>
        <v>Smith</v>
      </c>
      <c r="P12" s="50">
        <f t="shared" ref="P12:P25" si="2">VLOOKUP($M12,$A$12:$I$25,4,FALSE)</f>
        <v>0</v>
      </c>
      <c r="Q12" s="50">
        <f t="shared" ref="Q12:Q25" si="3">VLOOKUP($M12,$A$12:$I$25,5,FALSE)</f>
        <v>0</v>
      </c>
      <c r="R12" s="50">
        <f t="shared" ref="R12:R25" si="4">VLOOKUP($M12,$A$12:$I$25,6,FALSE)</f>
        <v>0</v>
      </c>
      <c r="S12" s="50">
        <f t="shared" ref="S12:S25" si="5">VLOOKUP($M12,$A$12:$I$25,7,FALSE)</f>
        <v>0</v>
      </c>
      <c r="T12" s="50">
        <f t="shared" ref="T12:T25" si="6">VLOOKUP($M12,$A$12:$I$25,8,FALSE)</f>
        <v>0</v>
      </c>
      <c r="U12" s="50">
        <f t="shared" ref="U12:U25" si="7">VLOOKUP($M12,$A$12:$I$25,9,FALSE)</f>
        <v>0</v>
      </c>
    </row>
    <row r="13" spans="1:21" ht="22.5" customHeight="1" x14ac:dyDescent="0.2">
      <c r="A13" s="49">
        <v>2</v>
      </c>
      <c r="B13" s="46">
        <f>'Game Schedule &amp; Roster'!H5</f>
        <v>11</v>
      </c>
      <c r="C13" s="47" t="str">
        <f>'Game Schedule &amp; Roster'!I5</f>
        <v>Jones</v>
      </c>
      <c r="D13" s="46"/>
      <c r="E13" s="46"/>
      <c r="F13" s="46"/>
      <c r="G13" s="46"/>
      <c r="H13" s="46"/>
      <c r="I13" s="46"/>
      <c r="J13" s="26"/>
      <c r="K13">
        <f t="shared" ref="K13:K25" si="8">COUNTIF($D13:$I13,"Sit")</f>
        <v>0</v>
      </c>
      <c r="L13" s="54"/>
      <c r="M13" s="53">
        <f>+M12+1</f>
        <v>2</v>
      </c>
      <c r="N13" s="33">
        <f t="shared" si="0"/>
        <v>11</v>
      </c>
      <c r="O13" s="44" t="str">
        <f t="shared" si="1"/>
        <v>Jones</v>
      </c>
      <c r="P13" s="46">
        <f t="shared" si="2"/>
        <v>0</v>
      </c>
      <c r="Q13" s="46">
        <f t="shared" si="3"/>
        <v>0</v>
      </c>
      <c r="R13" s="46">
        <f t="shared" si="4"/>
        <v>0</v>
      </c>
      <c r="S13" s="46">
        <f t="shared" si="5"/>
        <v>0</v>
      </c>
      <c r="T13" s="46">
        <f t="shared" si="6"/>
        <v>0</v>
      </c>
      <c r="U13" s="46">
        <f t="shared" si="7"/>
        <v>0</v>
      </c>
    </row>
    <row r="14" spans="1:21" s="13" customFormat="1" ht="22.5" customHeight="1" x14ac:dyDescent="0.2">
      <c r="A14" s="49">
        <v>3</v>
      </c>
      <c r="B14" s="46">
        <f>'Game Schedule &amp; Roster'!H6</f>
        <v>0</v>
      </c>
      <c r="C14" s="47">
        <f>'Game Schedule &amp; Roster'!I6</f>
        <v>0</v>
      </c>
      <c r="D14" s="46"/>
      <c r="E14" s="46"/>
      <c r="F14" s="46"/>
      <c r="G14" s="46"/>
      <c r="H14" s="46"/>
      <c r="I14" s="46"/>
      <c r="J14" s="26"/>
      <c r="K14" s="13">
        <f t="shared" si="8"/>
        <v>0</v>
      </c>
      <c r="L14" s="54"/>
      <c r="M14" s="52">
        <f t="shared" ref="M14:M25" si="9">+M13+1</f>
        <v>3</v>
      </c>
      <c r="N14" s="45">
        <f t="shared" si="0"/>
        <v>0</v>
      </c>
      <c r="O14" s="43">
        <f t="shared" si="1"/>
        <v>0</v>
      </c>
      <c r="P14" s="50">
        <f t="shared" si="2"/>
        <v>0</v>
      </c>
      <c r="Q14" s="50">
        <f t="shared" si="3"/>
        <v>0</v>
      </c>
      <c r="R14" s="50">
        <f t="shared" si="4"/>
        <v>0</v>
      </c>
      <c r="S14" s="50">
        <f t="shared" si="5"/>
        <v>0</v>
      </c>
      <c r="T14" s="50">
        <f t="shared" si="6"/>
        <v>0</v>
      </c>
      <c r="U14" s="50">
        <f t="shared" si="7"/>
        <v>0</v>
      </c>
    </row>
    <row r="15" spans="1:21" s="13" customFormat="1" ht="22.5" customHeight="1" x14ac:dyDescent="0.2">
      <c r="A15" s="46">
        <v>4</v>
      </c>
      <c r="B15" s="46">
        <f>'Game Schedule &amp; Roster'!H7</f>
        <v>0</v>
      </c>
      <c r="C15" s="47">
        <f>'Game Schedule &amp; Roster'!I7</f>
        <v>0</v>
      </c>
      <c r="D15" s="46"/>
      <c r="E15" s="46"/>
      <c r="F15" s="46"/>
      <c r="G15" s="46"/>
      <c r="H15" s="46"/>
      <c r="I15" s="46"/>
      <c r="J15" s="26"/>
      <c r="K15" s="13">
        <f t="shared" si="8"/>
        <v>0</v>
      </c>
      <c r="L15" s="54"/>
      <c r="M15" s="53">
        <f t="shared" si="9"/>
        <v>4</v>
      </c>
      <c r="N15" s="33">
        <f t="shared" si="0"/>
        <v>0</v>
      </c>
      <c r="O15" s="44">
        <f t="shared" si="1"/>
        <v>0</v>
      </c>
      <c r="P15" s="46">
        <f t="shared" si="2"/>
        <v>0</v>
      </c>
      <c r="Q15" s="46">
        <f t="shared" si="3"/>
        <v>0</v>
      </c>
      <c r="R15" s="46">
        <f t="shared" si="4"/>
        <v>0</v>
      </c>
      <c r="S15" s="46">
        <f t="shared" si="5"/>
        <v>0</v>
      </c>
      <c r="T15" s="46">
        <f t="shared" si="6"/>
        <v>0</v>
      </c>
      <c r="U15" s="46">
        <f t="shared" si="7"/>
        <v>0</v>
      </c>
    </row>
    <row r="16" spans="1:21" s="13" customFormat="1" ht="22.5" customHeight="1" x14ac:dyDescent="0.2">
      <c r="A16" s="46">
        <v>5</v>
      </c>
      <c r="B16" s="46">
        <f>'Game Schedule &amp; Roster'!H8</f>
        <v>0</v>
      </c>
      <c r="C16" s="47">
        <f>'Game Schedule &amp; Roster'!I8</f>
        <v>0</v>
      </c>
      <c r="D16" s="46"/>
      <c r="E16" s="46"/>
      <c r="F16" s="46"/>
      <c r="G16" s="46"/>
      <c r="H16" s="46"/>
      <c r="I16" s="46"/>
      <c r="J16" s="26"/>
      <c r="K16" s="13">
        <f t="shared" si="8"/>
        <v>0</v>
      </c>
      <c r="L16" s="54"/>
      <c r="M16" s="52">
        <f t="shared" si="9"/>
        <v>5</v>
      </c>
      <c r="N16" s="45">
        <f t="shared" si="0"/>
        <v>0</v>
      </c>
      <c r="O16" s="43">
        <f t="shared" si="1"/>
        <v>0</v>
      </c>
      <c r="P16" s="50">
        <f t="shared" si="2"/>
        <v>0</v>
      </c>
      <c r="Q16" s="50">
        <f t="shared" si="3"/>
        <v>0</v>
      </c>
      <c r="R16" s="50">
        <f t="shared" si="4"/>
        <v>0</v>
      </c>
      <c r="S16" s="50">
        <f t="shared" si="5"/>
        <v>0</v>
      </c>
      <c r="T16" s="50">
        <f t="shared" si="6"/>
        <v>0</v>
      </c>
      <c r="U16" s="50">
        <f t="shared" si="7"/>
        <v>0</v>
      </c>
    </row>
    <row r="17" spans="1:21" s="13" customFormat="1" ht="22.5" customHeight="1" x14ac:dyDescent="0.2">
      <c r="A17" s="46">
        <v>6</v>
      </c>
      <c r="B17" s="46">
        <f>'Game Schedule &amp; Roster'!H9</f>
        <v>0</v>
      </c>
      <c r="C17" s="47">
        <f>'Game Schedule &amp; Roster'!I9</f>
        <v>0</v>
      </c>
      <c r="D17" s="46"/>
      <c r="E17" s="46"/>
      <c r="F17" s="46"/>
      <c r="G17" s="46"/>
      <c r="H17" s="46"/>
      <c r="I17" s="46"/>
      <c r="J17" s="26"/>
      <c r="K17" s="13">
        <f t="shared" si="8"/>
        <v>0</v>
      </c>
      <c r="L17" s="54"/>
      <c r="M17" s="53">
        <f t="shared" si="9"/>
        <v>6</v>
      </c>
      <c r="N17" s="33">
        <f t="shared" si="0"/>
        <v>0</v>
      </c>
      <c r="O17" s="44">
        <f t="shared" si="1"/>
        <v>0</v>
      </c>
      <c r="P17" s="46">
        <f t="shared" si="2"/>
        <v>0</v>
      </c>
      <c r="Q17" s="46">
        <f t="shared" si="3"/>
        <v>0</v>
      </c>
      <c r="R17" s="46">
        <f t="shared" si="4"/>
        <v>0</v>
      </c>
      <c r="S17" s="46">
        <f t="shared" si="5"/>
        <v>0</v>
      </c>
      <c r="T17" s="46">
        <f t="shared" si="6"/>
        <v>0</v>
      </c>
      <c r="U17" s="46">
        <f t="shared" si="7"/>
        <v>0</v>
      </c>
    </row>
    <row r="18" spans="1:21" ht="22.5" customHeight="1" x14ac:dyDescent="0.2">
      <c r="A18" s="46">
        <v>7</v>
      </c>
      <c r="B18" s="46">
        <f>'Game Schedule &amp; Roster'!H10</f>
        <v>0</v>
      </c>
      <c r="C18" s="47">
        <f>'Game Schedule &amp; Roster'!I10</f>
        <v>0</v>
      </c>
      <c r="D18" s="46"/>
      <c r="E18" s="46"/>
      <c r="F18" s="46"/>
      <c r="G18" s="46"/>
      <c r="H18" s="46"/>
      <c r="I18" s="46"/>
      <c r="J18" s="26"/>
      <c r="K18" s="13">
        <f t="shared" si="8"/>
        <v>0</v>
      </c>
      <c r="L18" s="54"/>
      <c r="M18" s="52">
        <f t="shared" si="9"/>
        <v>7</v>
      </c>
      <c r="N18" s="45">
        <f t="shared" si="0"/>
        <v>0</v>
      </c>
      <c r="O18" s="43">
        <f t="shared" si="1"/>
        <v>0</v>
      </c>
      <c r="P18" s="50">
        <f t="shared" si="2"/>
        <v>0</v>
      </c>
      <c r="Q18" s="50">
        <f t="shared" si="3"/>
        <v>0</v>
      </c>
      <c r="R18" s="50">
        <f t="shared" si="4"/>
        <v>0</v>
      </c>
      <c r="S18" s="50">
        <f t="shared" si="5"/>
        <v>0</v>
      </c>
      <c r="T18" s="50">
        <f t="shared" si="6"/>
        <v>0</v>
      </c>
      <c r="U18" s="50">
        <f t="shared" si="7"/>
        <v>0</v>
      </c>
    </row>
    <row r="19" spans="1:21" s="13" customFormat="1" ht="22.5" customHeight="1" x14ac:dyDescent="0.2">
      <c r="A19" s="46">
        <v>8</v>
      </c>
      <c r="B19" s="46">
        <f>'Game Schedule &amp; Roster'!H11</f>
        <v>0</v>
      </c>
      <c r="C19" s="47">
        <f>'Game Schedule &amp; Roster'!I11</f>
        <v>0</v>
      </c>
      <c r="D19" s="46"/>
      <c r="E19" s="46"/>
      <c r="F19" s="46"/>
      <c r="G19" s="46"/>
      <c r="H19" s="46"/>
      <c r="I19" s="46"/>
      <c r="J19" s="26"/>
      <c r="K19" s="13">
        <f t="shared" si="8"/>
        <v>0</v>
      </c>
      <c r="L19" s="54"/>
      <c r="M19" s="53">
        <f t="shared" si="9"/>
        <v>8</v>
      </c>
      <c r="N19" s="33">
        <f t="shared" si="0"/>
        <v>0</v>
      </c>
      <c r="O19" s="44">
        <f t="shared" si="1"/>
        <v>0</v>
      </c>
      <c r="P19" s="46">
        <f t="shared" si="2"/>
        <v>0</v>
      </c>
      <c r="Q19" s="46">
        <f t="shared" si="3"/>
        <v>0</v>
      </c>
      <c r="R19" s="46">
        <f t="shared" si="4"/>
        <v>0</v>
      </c>
      <c r="S19" s="46">
        <f t="shared" si="5"/>
        <v>0</v>
      </c>
      <c r="T19" s="46">
        <f t="shared" si="6"/>
        <v>0</v>
      </c>
      <c r="U19" s="46">
        <f t="shared" si="7"/>
        <v>0</v>
      </c>
    </row>
    <row r="20" spans="1:21" s="13" customFormat="1" ht="22.5" customHeight="1" x14ac:dyDescent="0.2">
      <c r="A20" s="46">
        <v>9</v>
      </c>
      <c r="B20" s="46">
        <f>'Game Schedule &amp; Roster'!H12</f>
        <v>0</v>
      </c>
      <c r="C20" s="47">
        <f>'Game Schedule &amp; Roster'!I12</f>
        <v>0</v>
      </c>
      <c r="D20" s="46"/>
      <c r="E20" s="46"/>
      <c r="F20" s="46"/>
      <c r="G20" s="46"/>
      <c r="H20" s="46"/>
      <c r="I20" s="46"/>
      <c r="J20" s="26"/>
      <c r="K20" s="13">
        <f t="shared" si="8"/>
        <v>0</v>
      </c>
      <c r="L20" s="54"/>
      <c r="M20" s="52">
        <f t="shared" si="9"/>
        <v>9</v>
      </c>
      <c r="N20" s="45">
        <f t="shared" si="0"/>
        <v>0</v>
      </c>
      <c r="O20" s="43">
        <f t="shared" si="1"/>
        <v>0</v>
      </c>
      <c r="P20" s="50">
        <f t="shared" si="2"/>
        <v>0</v>
      </c>
      <c r="Q20" s="50">
        <f t="shared" si="3"/>
        <v>0</v>
      </c>
      <c r="R20" s="50">
        <f t="shared" si="4"/>
        <v>0</v>
      </c>
      <c r="S20" s="50">
        <f t="shared" si="5"/>
        <v>0</v>
      </c>
      <c r="T20" s="50">
        <f t="shared" si="6"/>
        <v>0</v>
      </c>
      <c r="U20" s="50">
        <f t="shared" si="7"/>
        <v>0</v>
      </c>
    </row>
    <row r="21" spans="1:21" s="13" customFormat="1" ht="22.5" customHeight="1" x14ac:dyDescent="0.2">
      <c r="A21" s="46">
        <v>10</v>
      </c>
      <c r="B21" s="46">
        <f>'Game Schedule &amp; Roster'!H13</f>
        <v>0</v>
      </c>
      <c r="C21" s="47">
        <f>'Game Schedule &amp; Roster'!I13</f>
        <v>0</v>
      </c>
      <c r="D21" s="46"/>
      <c r="E21" s="46"/>
      <c r="F21" s="46"/>
      <c r="G21" s="46"/>
      <c r="H21" s="46"/>
      <c r="I21" s="46"/>
      <c r="J21" s="26"/>
      <c r="K21" s="13">
        <f t="shared" si="8"/>
        <v>0</v>
      </c>
      <c r="L21" s="54"/>
      <c r="M21" s="53">
        <f t="shared" si="9"/>
        <v>10</v>
      </c>
      <c r="N21" s="33">
        <f t="shared" si="0"/>
        <v>0</v>
      </c>
      <c r="O21" s="44">
        <f t="shared" si="1"/>
        <v>0</v>
      </c>
      <c r="P21" s="46">
        <f t="shared" si="2"/>
        <v>0</v>
      </c>
      <c r="Q21" s="46">
        <f t="shared" si="3"/>
        <v>0</v>
      </c>
      <c r="R21" s="46">
        <f t="shared" si="4"/>
        <v>0</v>
      </c>
      <c r="S21" s="46">
        <f t="shared" si="5"/>
        <v>0</v>
      </c>
      <c r="T21" s="46">
        <f t="shared" si="6"/>
        <v>0</v>
      </c>
      <c r="U21" s="46">
        <f t="shared" si="7"/>
        <v>0</v>
      </c>
    </row>
    <row r="22" spans="1:21" s="13" customFormat="1" ht="22.5" customHeight="1" x14ac:dyDescent="0.2">
      <c r="A22" s="46">
        <v>11</v>
      </c>
      <c r="B22" s="46">
        <f>'Game Schedule &amp; Roster'!H14</f>
        <v>0</v>
      </c>
      <c r="C22" s="47">
        <f>'Game Schedule &amp; Roster'!I14</f>
        <v>0</v>
      </c>
      <c r="D22" s="46"/>
      <c r="E22" s="46"/>
      <c r="F22" s="46"/>
      <c r="G22" s="46"/>
      <c r="H22" s="46"/>
      <c r="I22" s="46"/>
      <c r="J22" s="26"/>
      <c r="K22" s="13">
        <f t="shared" si="8"/>
        <v>0</v>
      </c>
      <c r="L22" s="54"/>
      <c r="M22" s="52">
        <f t="shared" si="9"/>
        <v>11</v>
      </c>
      <c r="N22" s="45">
        <f t="shared" si="0"/>
        <v>0</v>
      </c>
      <c r="O22" s="43">
        <f t="shared" si="1"/>
        <v>0</v>
      </c>
      <c r="P22" s="50">
        <f t="shared" si="2"/>
        <v>0</v>
      </c>
      <c r="Q22" s="50">
        <f t="shared" si="3"/>
        <v>0</v>
      </c>
      <c r="R22" s="50">
        <f t="shared" si="4"/>
        <v>0</v>
      </c>
      <c r="S22" s="50">
        <f t="shared" si="5"/>
        <v>0</v>
      </c>
      <c r="T22" s="50">
        <f t="shared" si="6"/>
        <v>0</v>
      </c>
      <c r="U22" s="50">
        <f t="shared" si="7"/>
        <v>0</v>
      </c>
    </row>
    <row r="23" spans="1:21" s="13" customFormat="1" ht="22.5" customHeight="1" x14ac:dyDescent="0.2">
      <c r="A23" s="46">
        <v>12</v>
      </c>
      <c r="B23" s="46">
        <f>'Game Schedule &amp; Roster'!H15</f>
        <v>0</v>
      </c>
      <c r="C23" s="47">
        <f>'Game Schedule &amp; Roster'!I15</f>
        <v>0</v>
      </c>
      <c r="D23" s="46"/>
      <c r="E23" s="46"/>
      <c r="F23" s="46"/>
      <c r="G23" s="46"/>
      <c r="H23" s="46"/>
      <c r="I23" s="46"/>
      <c r="J23" s="26"/>
      <c r="K23" s="13">
        <f t="shared" si="8"/>
        <v>0</v>
      </c>
      <c r="L23" s="54"/>
      <c r="M23" s="53">
        <f t="shared" si="9"/>
        <v>12</v>
      </c>
      <c r="N23" s="33">
        <f t="shared" si="0"/>
        <v>0</v>
      </c>
      <c r="O23" s="44">
        <f t="shared" si="1"/>
        <v>0</v>
      </c>
      <c r="P23" s="46">
        <f t="shared" si="2"/>
        <v>0</v>
      </c>
      <c r="Q23" s="46">
        <f t="shared" si="3"/>
        <v>0</v>
      </c>
      <c r="R23" s="46">
        <f t="shared" si="4"/>
        <v>0</v>
      </c>
      <c r="S23" s="46">
        <f t="shared" si="5"/>
        <v>0</v>
      </c>
      <c r="T23" s="46">
        <f t="shared" si="6"/>
        <v>0</v>
      </c>
      <c r="U23" s="46">
        <f t="shared" si="7"/>
        <v>0</v>
      </c>
    </row>
    <row r="24" spans="1:21" s="13" customFormat="1" ht="22.5" customHeight="1" x14ac:dyDescent="0.2">
      <c r="A24" s="46">
        <v>13</v>
      </c>
      <c r="B24" s="46">
        <f>'Game Schedule &amp; Roster'!H16</f>
        <v>0</v>
      </c>
      <c r="C24" s="47">
        <f>'Game Schedule &amp; Roster'!I16</f>
        <v>0</v>
      </c>
      <c r="D24" s="46"/>
      <c r="E24" s="46"/>
      <c r="F24" s="46"/>
      <c r="G24" s="46"/>
      <c r="H24" s="46"/>
      <c r="I24" s="46"/>
      <c r="J24" s="26"/>
      <c r="K24" s="13">
        <f t="shared" si="8"/>
        <v>0</v>
      </c>
      <c r="L24" s="54"/>
      <c r="M24" s="52">
        <f t="shared" si="9"/>
        <v>13</v>
      </c>
      <c r="N24" s="45">
        <f t="shared" si="0"/>
        <v>0</v>
      </c>
      <c r="O24" s="43">
        <f t="shared" si="1"/>
        <v>0</v>
      </c>
      <c r="P24" s="50">
        <f t="shared" si="2"/>
        <v>0</v>
      </c>
      <c r="Q24" s="50">
        <f t="shared" si="3"/>
        <v>0</v>
      </c>
      <c r="R24" s="50">
        <f t="shared" si="4"/>
        <v>0</v>
      </c>
      <c r="S24" s="50">
        <f t="shared" si="5"/>
        <v>0</v>
      </c>
      <c r="T24" s="50">
        <f t="shared" si="6"/>
        <v>0</v>
      </c>
      <c r="U24" s="50">
        <f t="shared" si="7"/>
        <v>0</v>
      </c>
    </row>
    <row r="25" spans="1:21" ht="22.5" customHeight="1" x14ac:dyDescent="0.2">
      <c r="A25" s="46">
        <v>14</v>
      </c>
      <c r="B25" s="46">
        <f>'Game Schedule &amp; Roster'!H17</f>
        <v>0</v>
      </c>
      <c r="C25" s="47">
        <f>'Game Schedule &amp; Roster'!I17</f>
        <v>0</v>
      </c>
      <c r="D25" s="46"/>
      <c r="E25" s="46"/>
      <c r="F25" s="46"/>
      <c r="G25" s="46"/>
      <c r="H25" s="46"/>
      <c r="I25" s="46"/>
      <c r="J25" s="26"/>
      <c r="K25" s="13">
        <f t="shared" si="8"/>
        <v>0</v>
      </c>
      <c r="M25" s="53">
        <f t="shared" si="9"/>
        <v>14</v>
      </c>
      <c r="N25" s="33">
        <f t="shared" si="0"/>
        <v>0</v>
      </c>
      <c r="O25" s="44">
        <f t="shared" si="1"/>
        <v>0</v>
      </c>
      <c r="P25" s="46">
        <f t="shared" si="2"/>
        <v>0</v>
      </c>
      <c r="Q25" s="46">
        <f t="shared" si="3"/>
        <v>0</v>
      </c>
      <c r="R25" s="46">
        <f t="shared" si="4"/>
        <v>0</v>
      </c>
      <c r="S25" s="46">
        <f t="shared" si="5"/>
        <v>0</v>
      </c>
      <c r="T25" s="46">
        <f t="shared" si="6"/>
        <v>0</v>
      </c>
      <c r="U25" s="46">
        <f t="shared" si="7"/>
        <v>0</v>
      </c>
    </row>
    <row r="26" spans="1:21" ht="15" x14ac:dyDescent="0.2">
      <c r="A26" s="41"/>
      <c r="B26" s="41"/>
      <c r="C26" s="47"/>
      <c r="D26" s="46"/>
      <c r="E26" s="46"/>
      <c r="F26" s="46"/>
      <c r="G26" s="46"/>
      <c r="H26" s="46"/>
      <c r="I26" s="46"/>
    </row>
    <row r="27" spans="1:21" x14ac:dyDescent="0.2">
      <c r="D27" s="1" t="str">
        <f t="shared" ref="D27:I27" si="10">IF((COUNTIF(D$12:D$25,"P")*COUNTIF(D$12:D$25,"C")*COUNTIF(D$12:D$25,"1")*COUNTIF(D$12:D$25,"2")*COUNTIF(D$12:D$25,"3")*COUNTIF(D$12:D$25,"SS")*COUNTIF(D$12:D$25,"LF")*COUNTIF(D$12:D$25,"CF")*COUNTIF(D$12:D$25,"RF"))=1,"OK","ERROR")</f>
        <v>ERROR</v>
      </c>
      <c r="E27" s="1" t="str">
        <f t="shared" si="10"/>
        <v>ERROR</v>
      </c>
      <c r="F27" s="1" t="str">
        <f t="shared" si="10"/>
        <v>ERROR</v>
      </c>
      <c r="G27" s="1" t="str">
        <f t="shared" si="10"/>
        <v>ERROR</v>
      </c>
      <c r="H27" s="1" t="str">
        <f t="shared" si="10"/>
        <v>ERROR</v>
      </c>
      <c r="I27" s="1" t="str">
        <f t="shared" si="10"/>
        <v>ERROR</v>
      </c>
    </row>
    <row r="28" spans="1:21" x14ac:dyDescent="0.2">
      <c r="C28" t="s">
        <v>28</v>
      </c>
      <c r="D28">
        <f t="shared" ref="D28:I28" si="11">COUNTIF(D$12:D$25,"Sit")</f>
        <v>0</v>
      </c>
      <c r="E28">
        <f t="shared" si="11"/>
        <v>0</v>
      </c>
      <c r="F28">
        <f t="shared" si="11"/>
        <v>0</v>
      </c>
      <c r="G28">
        <f t="shared" si="11"/>
        <v>0</v>
      </c>
      <c r="H28">
        <f t="shared" si="11"/>
        <v>0</v>
      </c>
      <c r="I28">
        <f t="shared" si="11"/>
        <v>0</v>
      </c>
    </row>
    <row r="29" spans="1:21" x14ac:dyDescent="0.2">
      <c r="B29" s="11"/>
      <c r="C29" s="12" t="s">
        <v>16</v>
      </c>
    </row>
    <row r="30" spans="1:21" ht="15" x14ac:dyDescent="0.2">
      <c r="B30" s="27"/>
      <c r="C30" s="28" t="s">
        <v>22</v>
      </c>
      <c r="D30" s="22"/>
      <c r="E30" s="22"/>
      <c r="F30" s="22"/>
      <c r="G30" s="22"/>
      <c r="H30" s="22"/>
      <c r="I30" s="22"/>
    </row>
    <row r="31" spans="1:21" x14ac:dyDescent="0.2">
      <c r="B31" s="29"/>
      <c r="C31" s="28" t="s">
        <v>23</v>
      </c>
    </row>
    <row r="33" spans="1:10" ht="15" x14ac:dyDescent="0.2">
      <c r="A33" s="69"/>
      <c r="B33" s="22"/>
      <c r="C33" s="68"/>
      <c r="D33" s="69"/>
      <c r="E33" s="69"/>
      <c r="F33" s="69"/>
      <c r="G33" s="69"/>
      <c r="H33" s="69"/>
      <c r="I33" s="69"/>
      <c r="J33" s="69"/>
    </row>
    <row r="34" spans="1:10" ht="15" x14ac:dyDescent="0.2">
      <c r="A34" s="69"/>
      <c r="B34" s="22"/>
      <c r="C34" s="68"/>
      <c r="D34" s="69"/>
      <c r="E34" s="69"/>
      <c r="F34" s="69"/>
      <c r="G34" s="69"/>
      <c r="H34" s="69"/>
      <c r="I34" s="69"/>
      <c r="J34" s="69"/>
    </row>
    <row r="35" spans="1:10" ht="15" x14ac:dyDescent="0.2">
      <c r="A35" s="69"/>
      <c r="B35" s="22"/>
      <c r="C35" s="68"/>
      <c r="D35" s="69"/>
      <c r="E35" s="69"/>
      <c r="F35" s="69"/>
      <c r="G35" s="69"/>
      <c r="H35" s="69"/>
      <c r="I35" s="69"/>
      <c r="J35" s="69"/>
    </row>
    <row r="36" spans="1:10" ht="15" x14ac:dyDescent="0.2">
      <c r="A36" s="69"/>
      <c r="B36" s="22"/>
      <c r="C36" s="68"/>
      <c r="D36" s="69"/>
      <c r="E36" s="69"/>
      <c r="F36" s="69"/>
      <c r="G36" s="69"/>
      <c r="H36" s="69"/>
      <c r="I36" s="69"/>
      <c r="J36" s="69"/>
    </row>
    <row r="37" spans="1:10" ht="15" x14ac:dyDescent="0.2">
      <c r="A37" s="69"/>
      <c r="B37" s="22"/>
      <c r="C37" s="68"/>
      <c r="D37" s="69"/>
      <c r="E37" s="69"/>
      <c r="F37" s="69"/>
      <c r="G37" s="69"/>
      <c r="H37" s="69"/>
      <c r="I37" s="69"/>
      <c r="J37" s="69"/>
    </row>
    <row r="38" spans="1:10" ht="15" x14ac:dyDescent="0.2">
      <c r="A38" s="69"/>
      <c r="B38" s="22"/>
      <c r="C38" s="68"/>
      <c r="D38" s="69"/>
      <c r="E38" s="69"/>
      <c r="F38" s="69"/>
      <c r="G38" s="69"/>
      <c r="H38" s="69"/>
      <c r="I38" s="69"/>
      <c r="J38" s="69"/>
    </row>
    <row r="39" spans="1:10" ht="15" x14ac:dyDescent="0.2">
      <c r="A39" s="69"/>
      <c r="B39" s="22"/>
      <c r="C39" s="68"/>
      <c r="D39" s="22"/>
      <c r="E39" s="22"/>
      <c r="F39" s="22"/>
      <c r="G39" s="22"/>
      <c r="H39" s="22"/>
      <c r="I39" s="22"/>
      <c r="J39" s="69"/>
    </row>
    <row r="40" spans="1:10" ht="15" x14ac:dyDescent="0.2">
      <c r="A40" s="69"/>
      <c r="B40" s="22"/>
      <c r="C40" s="68"/>
      <c r="D40" s="22"/>
      <c r="E40" s="22"/>
      <c r="F40" s="22"/>
      <c r="G40" s="22"/>
      <c r="H40" s="22"/>
      <c r="I40" s="22"/>
      <c r="J40" s="69"/>
    </row>
    <row r="41" spans="1:10" x14ac:dyDescent="0.2">
      <c r="A41" s="69"/>
      <c r="B41" s="69"/>
      <c r="C41" s="69"/>
      <c r="D41" s="69"/>
      <c r="E41" s="69"/>
      <c r="F41" s="69"/>
      <c r="G41" s="69"/>
      <c r="H41" s="69"/>
      <c r="I41" s="69"/>
      <c r="J41" s="69"/>
    </row>
    <row r="42" spans="1:10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</row>
    <row r="43" spans="1:10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</row>
    <row r="44" spans="1:10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</row>
    <row r="45" spans="1:10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</row>
    <row r="46" spans="1:10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</row>
    <row r="47" spans="1:10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</row>
    <row r="48" spans="1:10" x14ac:dyDescent="0.2">
      <c r="A48" s="69"/>
      <c r="B48" s="69"/>
      <c r="C48" s="69"/>
      <c r="D48" s="69"/>
      <c r="E48" s="69"/>
      <c r="F48" s="69"/>
      <c r="G48" s="69"/>
      <c r="H48" s="69"/>
      <c r="I48" s="69"/>
      <c r="J48" s="69"/>
    </row>
    <row r="49" spans="1:10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9"/>
    </row>
    <row r="50" spans="1:10" x14ac:dyDescent="0.2">
      <c r="A50" s="69"/>
      <c r="B50" s="69"/>
      <c r="C50" s="69"/>
      <c r="D50" s="69"/>
      <c r="E50" s="69"/>
      <c r="F50" s="69"/>
      <c r="G50" s="69"/>
      <c r="H50" s="69"/>
      <c r="I50" s="69"/>
      <c r="J50" s="69"/>
    </row>
    <row r="51" spans="1:10" x14ac:dyDescent="0.2">
      <c r="A51" s="69"/>
      <c r="B51" s="69"/>
      <c r="C51" s="69"/>
      <c r="D51" s="69"/>
      <c r="E51" s="69"/>
      <c r="F51" s="69"/>
      <c r="G51" s="69"/>
      <c r="H51" s="69"/>
      <c r="I51" s="69"/>
      <c r="J51" s="69"/>
    </row>
    <row r="52" spans="1:10" x14ac:dyDescent="0.2">
      <c r="A52" s="69"/>
      <c r="B52" s="69"/>
      <c r="C52" s="69"/>
      <c r="D52" s="69"/>
      <c r="E52" s="69"/>
      <c r="F52" s="69"/>
      <c r="G52" s="69"/>
      <c r="H52" s="69"/>
      <c r="I52" s="69"/>
      <c r="J52" s="69"/>
    </row>
    <row r="53" spans="1:10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</row>
    <row r="54" spans="1:10" x14ac:dyDescent="0.2">
      <c r="A54" s="69"/>
      <c r="B54" s="69"/>
      <c r="C54" s="69"/>
      <c r="D54" s="69"/>
      <c r="E54" s="69"/>
      <c r="F54" s="69"/>
      <c r="G54" s="69"/>
      <c r="H54" s="69"/>
      <c r="I54" s="69"/>
      <c r="J54" s="69"/>
    </row>
    <row r="55" spans="1:10" x14ac:dyDescent="0.2">
      <c r="A55" s="69"/>
      <c r="B55" s="69"/>
      <c r="C55" s="69"/>
      <c r="D55" s="69"/>
      <c r="E55" s="69"/>
      <c r="F55" s="69"/>
      <c r="G55" s="69"/>
      <c r="H55" s="69"/>
      <c r="I55" s="69"/>
      <c r="J55" s="69"/>
    </row>
    <row r="56" spans="1:10" x14ac:dyDescent="0.2">
      <c r="A56" s="69"/>
      <c r="B56" s="69"/>
      <c r="C56" s="69"/>
      <c r="D56" s="69"/>
      <c r="E56" s="69"/>
      <c r="F56" s="69"/>
      <c r="G56" s="69"/>
      <c r="H56" s="69"/>
      <c r="I56" s="69"/>
      <c r="J56" s="69"/>
    </row>
    <row r="57" spans="1:10" x14ac:dyDescent="0.2">
      <c r="A57" s="69"/>
      <c r="B57" s="69"/>
      <c r="C57" s="69"/>
      <c r="D57" s="69"/>
      <c r="E57" s="69"/>
      <c r="F57" s="69"/>
      <c r="G57" s="69"/>
      <c r="H57" s="69"/>
      <c r="I57" s="69"/>
      <c r="J57" s="69"/>
    </row>
    <row r="58" spans="1:10" x14ac:dyDescent="0.2">
      <c r="A58" s="69"/>
      <c r="B58" s="69"/>
      <c r="C58" s="69"/>
      <c r="D58" s="69"/>
      <c r="E58" s="69"/>
      <c r="F58" s="69"/>
      <c r="G58" s="69"/>
      <c r="H58" s="69"/>
      <c r="I58" s="69"/>
      <c r="J58" s="69"/>
    </row>
    <row r="59" spans="1:10" x14ac:dyDescent="0.2">
      <c r="A59" s="69"/>
      <c r="B59" s="69"/>
      <c r="C59" s="69"/>
      <c r="D59" s="69"/>
      <c r="E59" s="69"/>
      <c r="F59" s="69"/>
      <c r="G59" s="69"/>
      <c r="H59" s="69"/>
      <c r="I59" s="69"/>
      <c r="J59" s="69"/>
    </row>
    <row r="60" spans="1:10" x14ac:dyDescent="0.2">
      <c r="A60" s="69"/>
      <c r="B60" s="69"/>
      <c r="C60" s="69"/>
      <c r="D60" s="69"/>
      <c r="E60" s="69"/>
      <c r="F60" s="69"/>
      <c r="G60" s="69"/>
      <c r="H60" s="69"/>
      <c r="I60" s="69"/>
      <c r="J60" s="69"/>
    </row>
    <row r="61" spans="1:10" x14ac:dyDescent="0.2">
      <c r="A61" s="69"/>
      <c r="B61" s="69"/>
      <c r="C61" s="69"/>
      <c r="D61" s="69"/>
      <c r="E61" s="69"/>
      <c r="F61" s="69"/>
      <c r="G61" s="69"/>
      <c r="H61" s="69"/>
      <c r="I61" s="69"/>
      <c r="J61" s="69"/>
    </row>
    <row r="62" spans="1:10" x14ac:dyDescent="0.2">
      <c r="A62" s="69"/>
      <c r="B62" s="69"/>
      <c r="C62" s="69"/>
      <c r="D62" s="69"/>
      <c r="E62" s="69"/>
      <c r="F62" s="69"/>
      <c r="G62" s="69"/>
      <c r="H62" s="69"/>
      <c r="I62" s="69"/>
      <c r="J62" s="69"/>
    </row>
    <row r="63" spans="1:10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</row>
    <row r="64" spans="1:10" x14ac:dyDescent="0.2">
      <c r="A64" s="69"/>
      <c r="B64" s="69"/>
      <c r="C64" s="69"/>
      <c r="D64" s="69"/>
      <c r="E64" s="69"/>
      <c r="F64" s="69"/>
      <c r="G64" s="69"/>
      <c r="H64" s="69"/>
      <c r="I64" s="69"/>
      <c r="J64" s="69"/>
    </row>
    <row r="65" spans="1:10" x14ac:dyDescent="0.2">
      <c r="A65" s="69"/>
      <c r="B65" s="69"/>
      <c r="C65" s="69"/>
      <c r="D65" s="69"/>
      <c r="E65" s="69"/>
      <c r="F65" s="69"/>
      <c r="G65" s="69"/>
      <c r="H65" s="69"/>
      <c r="I65" s="69"/>
      <c r="J65" s="69"/>
    </row>
    <row r="66" spans="1:10" x14ac:dyDescent="0.2">
      <c r="A66" s="69"/>
      <c r="B66" s="69"/>
      <c r="C66" s="69"/>
      <c r="D66" s="69"/>
      <c r="E66" s="69"/>
      <c r="F66" s="69"/>
      <c r="G66" s="69"/>
      <c r="H66" s="69"/>
      <c r="I66" s="69"/>
      <c r="J66" s="69"/>
    </row>
  </sheetData>
  <mergeCells count="4">
    <mergeCell ref="D10:I10"/>
    <mergeCell ref="M10:O10"/>
    <mergeCell ref="M1:U1"/>
    <mergeCell ref="P10:U10"/>
  </mergeCells>
  <phoneticPr fontId="0" type="noConversion"/>
  <conditionalFormatting sqref="O9">
    <cfRule type="cellIs" dxfId="7" priority="1" stopIfTrue="1" operator="equal">
      <formula>"LFC-Home"</formula>
    </cfRule>
    <cfRule type="cellIs" dxfId="6" priority="2" stopIfTrue="1" operator="equal">
      <formula>"UF-Home"</formula>
    </cfRule>
  </conditionalFormatting>
  <pageMargins left="0.75" right="0.75" top="1" bottom="1" header="0.5" footer="0.5"/>
  <pageSetup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zoomScale="75" workbookViewId="0"/>
  </sheetViews>
  <sheetFormatPr defaultColWidth="8.85546875" defaultRowHeight="12.75" x14ac:dyDescent="0.2"/>
  <cols>
    <col min="1" max="1" width="9.140625" customWidth="1"/>
    <col min="2" max="2" width="15.140625" customWidth="1"/>
    <col min="3" max="3" width="22.28515625" bestFit="1" customWidth="1"/>
    <col min="4" max="9" width="7.42578125" customWidth="1"/>
    <col min="10" max="10" width="8.85546875" customWidth="1"/>
    <col min="11" max="11" width="12" bestFit="1" customWidth="1"/>
    <col min="12" max="12" width="8.85546875" style="16" customWidth="1"/>
    <col min="13" max="13" width="14.85546875" bestFit="1" customWidth="1"/>
    <col min="14" max="14" width="15.140625" customWidth="1"/>
    <col min="15" max="15" width="26" customWidth="1"/>
  </cols>
  <sheetData>
    <row r="1" spans="1:21" ht="20.25" x14ac:dyDescent="0.3">
      <c r="A1" s="10"/>
      <c r="B1" s="10"/>
      <c r="C1" s="10"/>
      <c r="D1" s="10"/>
      <c r="E1" s="10"/>
      <c r="F1" s="10"/>
      <c r="G1" s="10"/>
      <c r="H1" s="10"/>
      <c r="I1" s="10"/>
      <c r="M1" s="75" t="str">
        <f>'Game Schedule &amp; Roster'!A1</f>
        <v xml:space="preserve"> "Enter Your Team Name"</v>
      </c>
      <c r="N1" s="75"/>
      <c r="O1" s="75"/>
      <c r="P1" s="75"/>
      <c r="Q1" s="75"/>
      <c r="R1" s="75"/>
      <c r="S1" s="75"/>
      <c r="T1" s="75"/>
      <c r="U1" s="75"/>
    </row>
    <row r="5" spans="1:21" ht="15" x14ac:dyDescent="0.2">
      <c r="B5" s="7"/>
      <c r="C5" s="7"/>
      <c r="N5" s="7" t="s">
        <v>13</v>
      </c>
      <c r="O5" s="7">
        <v>11</v>
      </c>
    </row>
    <row r="6" spans="1:21" ht="15" x14ac:dyDescent="0.2">
      <c r="B6" s="7"/>
      <c r="C6" s="55"/>
      <c r="N6" s="7" t="s">
        <v>12</v>
      </c>
      <c r="O6" s="55">
        <f>VLOOKUP($O$5,'Game Schedule &amp; Roster'!$A$4:$F$17,2)</f>
        <v>0</v>
      </c>
    </row>
    <row r="7" spans="1:21" ht="15" x14ac:dyDescent="0.2">
      <c r="B7" s="7"/>
      <c r="C7" s="67"/>
      <c r="N7" s="7" t="s">
        <v>38</v>
      </c>
      <c r="O7" s="67">
        <f>VLOOKUP($O$5,'Game Schedule &amp; Roster'!$A$4:$F$17,3)</f>
        <v>0</v>
      </c>
    </row>
    <row r="8" spans="1:21" ht="15" x14ac:dyDescent="0.2">
      <c r="B8" s="7"/>
      <c r="C8" s="31"/>
      <c r="N8" s="7" t="s">
        <v>11</v>
      </c>
      <c r="O8" s="31">
        <f>VLOOKUP($O$5,'Game Schedule &amp; Roster'!$A$4:$F$17,4)</f>
        <v>0</v>
      </c>
    </row>
    <row r="9" spans="1:21" ht="15" x14ac:dyDescent="0.2">
      <c r="B9" s="7"/>
      <c r="C9" s="31"/>
      <c r="N9" s="7" t="s">
        <v>14</v>
      </c>
      <c r="O9" s="31" t="str">
        <f>CONCATENATE(VLOOKUP($O$5,'Game Schedule &amp; Roster'!$A$4:$F$17,6),"-",VLOOKUP($O$5,'Game Schedule &amp; Roster'!$A$4:$F$17,5))</f>
        <v>-</v>
      </c>
    </row>
    <row r="10" spans="1:21" x14ac:dyDescent="0.2">
      <c r="D10" s="74" t="s">
        <v>3</v>
      </c>
      <c r="E10" s="74"/>
      <c r="F10" s="74"/>
      <c r="G10" s="74"/>
      <c r="H10" s="74"/>
      <c r="I10" s="74"/>
      <c r="K10" s="1" t="s">
        <v>29</v>
      </c>
      <c r="M10" s="74" t="str">
        <f>CONCATENATE(A1," Batting Line-Up")</f>
        <v xml:space="preserve"> Batting Line-Up</v>
      </c>
      <c r="N10" s="74"/>
      <c r="O10" s="74"/>
      <c r="P10" s="74" t="s">
        <v>3</v>
      </c>
      <c r="Q10" s="74"/>
      <c r="R10" s="74"/>
      <c r="S10" s="74"/>
      <c r="T10" s="74"/>
      <c r="U10" s="74"/>
    </row>
    <row r="11" spans="1:21" ht="15.75" x14ac:dyDescent="0.25">
      <c r="A11" s="8" t="s">
        <v>30</v>
      </c>
      <c r="B11" s="9" t="s">
        <v>1</v>
      </c>
      <c r="C11" s="9" t="s">
        <v>2</v>
      </c>
      <c r="D11" s="9">
        <v>1</v>
      </c>
      <c r="E11" s="9">
        <v>2</v>
      </c>
      <c r="F11" s="9">
        <v>3</v>
      </c>
      <c r="G11" s="9">
        <v>4</v>
      </c>
      <c r="H11" s="9">
        <v>5</v>
      </c>
      <c r="I11" s="9">
        <v>6</v>
      </c>
      <c r="M11" s="51" t="s">
        <v>30</v>
      </c>
      <c r="N11" s="8" t="s">
        <v>1</v>
      </c>
      <c r="O11" s="9" t="s">
        <v>2</v>
      </c>
      <c r="P11" s="9">
        <v>1</v>
      </c>
      <c r="Q11" s="9">
        <v>2</v>
      </c>
      <c r="R11" s="9">
        <v>3</v>
      </c>
      <c r="S11" s="9">
        <v>4</v>
      </c>
      <c r="T11" s="9">
        <v>5</v>
      </c>
      <c r="U11" s="9">
        <v>6</v>
      </c>
    </row>
    <row r="12" spans="1:21" ht="22.5" customHeight="1" x14ac:dyDescent="0.2">
      <c r="A12" s="49">
        <v>1</v>
      </c>
      <c r="B12" s="46">
        <f>'Game Schedule &amp; Roster'!H4</f>
        <v>23</v>
      </c>
      <c r="C12" s="47" t="str">
        <f>'Game Schedule &amp; Roster'!I4</f>
        <v>Smith</v>
      </c>
      <c r="D12" s="46"/>
      <c r="E12" s="46"/>
      <c r="F12" s="46"/>
      <c r="G12" s="46"/>
      <c r="H12" s="46"/>
      <c r="I12" s="46"/>
      <c r="J12" s="26"/>
      <c r="K12">
        <f>COUNTIF($D12:$I12,"Sit")</f>
        <v>0</v>
      </c>
      <c r="L12" s="54"/>
      <c r="M12" s="52">
        <v>1</v>
      </c>
      <c r="N12" s="45">
        <f t="shared" ref="N12:N25" si="0">VLOOKUP($M12,$A$12:$C$25,2,FALSE)</f>
        <v>23</v>
      </c>
      <c r="O12" s="43" t="str">
        <f t="shared" ref="O12:O25" si="1">VLOOKUP($M12,$A$12:$C$25,3,FALSE)</f>
        <v>Smith</v>
      </c>
      <c r="P12" s="50">
        <f t="shared" ref="P12:P25" si="2">VLOOKUP($M12,$A$12:$I$25,4,FALSE)</f>
        <v>0</v>
      </c>
      <c r="Q12" s="50">
        <f t="shared" ref="Q12:Q25" si="3">VLOOKUP($M12,$A$12:$I$25,5,FALSE)</f>
        <v>0</v>
      </c>
      <c r="R12" s="50">
        <f t="shared" ref="R12:R25" si="4">VLOOKUP($M12,$A$12:$I$25,6,FALSE)</f>
        <v>0</v>
      </c>
      <c r="S12" s="50">
        <f t="shared" ref="S12:S25" si="5">VLOOKUP($M12,$A$12:$I$25,7,FALSE)</f>
        <v>0</v>
      </c>
      <c r="T12" s="50">
        <f t="shared" ref="T12:T25" si="6">VLOOKUP($M12,$A$12:$I$25,8,FALSE)</f>
        <v>0</v>
      </c>
      <c r="U12" s="50">
        <f t="shared" ref="U12:U25" si="7">VLOOKUP($M12,$A$12:$I$25,9,FALSE)</f>
        <v>0</v>
      </c>
    </row>
    <row r="13" spans="1:21" ht="22.5" customHeight="1" x14ac:dyDescent="0.2">
      <c r="A13" s="49">
        <v>2</v>
      </c>
      <c r="B13" s="46">
        <f>'Game Schedule &amp; Roster'!H5</f>
        <v>11</v>
      </c>
      <c r="C13" s="47" t="str">
        <f>'Game Schedule &amp; Roster'!I5</f>
        <v>Jones</v>
      </c>
      <c r="D13" s="46"/>
      <c r="E13" s="46"/>
      <c r="F13" s="46"/>
      <c r="G13" s="46"/>
      <c r="H13" s="46"/>
      <c r="I13" s="46"/>
      <c r="J13" s="26"/>
      <c r="K13">
        <f t="shared" ref="K13:K25" si="8">COUNTIF($D13:$I13,"Sit")</f>
        <v>0</v>
      </c>
      <c r="L13" s="54"/>
      <c r="M13" s="53">
        <f>+M12+1</f>
        <v>2</v>
      </c>
      <c r="N13" s="33">
        <f t="shared" si="0"/>
        <v>11</v>
      </c>
      <c r="O13" s="44" t="str">
        <f t="shared" si="1"/>
        <v>Jones</v>
      </c>
      <c r="P13" s="46">
        <f t="shared" si="2"/>
        <v>0</v>
      </c>
      <c r="Q13" s="46">
        <f t="shared" si="3"/>
        <v>0</v>
      </c>
      <c r="R13" s="46">
        <f t="shared" si="4"/>
        <v>0</v>
      </c>
      <c r="S13" s="46">
        <f t="shared" si="5"/>
        <v>0</v>
      </c>
      <c r="T13" s="46">
        <f t="shared" si="6"/>
        <v>0</v>
      </c>
      <c r="U13" s="46">
        <f t="shared" si="7"/>
        <v>0</v>
      </c>
    </row>
    <row r="14" spans="1:21" s="13" customFormat="1" ht="22.5" customHeight="1" x14ac:dyDescent="0.2">
      <c r="A14" s="49">
        <v>3</v>
      </c>
      <c r="B14" s="46">
        <f>'Game Schedule &amp; Roster'!H6</f>
        <v>0</v>
      </c>
      <c r="C14" s="47">
        <f>'Game Schedule &amp; Roster'!I6</f>
        <v>0</v>
      </c>
      <c r="D14" s="46"/>
      <c r="E14" s="46"/>
      <c r="F14" s="46"/>
      <c r="G14" s="46"/>
      <c r="H14" s="46"/>
      <c r="I14" s="46"/>
      <c r="J14" s="26"/>
      <c r="K14" s="13">
        <f t="shared" si="8"/>
        <v>0</v>
      </c>
      <c r="L14" s="54"/>
      <c r="M14" s="52">
        <f t="shared" ref="M14:M25" si="9">+M13+1</f>
        <v>3</v>
      </c>
      <c r="N14" s="45">
        <f t="shared" si="0"/>
        <v>0</v>
      </c>
      <c r="O14" s="43">
        <f t="shared" si="1"/>
        <v>0</v>
      </c>
      <c r="P14" s="50">
        <f t="shared" si="2"/>
        <v>0</v>
      </c>
      <c r="Q14" s="50">
        <f t="shared" si="3"/>
        <v>0</v>
      </c>
      <c r="R14" s="50">
        <f t="shared" si="4"/>
        <v>0</v>
      </c>
      <c r="S14" s="50">
        <f t="shared" si="5"/>
        <v>0</v>
      </c>
      <c r="T14" s="50">
        <f t="shared" si="6"/>
        <v>0</v>
      </c>
      <c r="U14" s="50">
        <f t="shared" si="7"/>
        <v>0</v>
      </c>
    </row>
    <row r="15" spans="1:21" s="13" customFormat="1" ht="22.5" customHeight="1" x14ac:dyDescent="0.2">
      <c r="A15" s="46">
        <v>4</v>
      </c>
      <c r="B15" s="46">
        <f>'Game Schedule &amp; Roster'!H7</f>
        <v>0</v>
      </c>
      <c r="C15" s="47">
        <f>'Game Schedule &amp; Roster'!I7</f>
        <v>0</v>
      </c>
      <c r="D15" s="46"/>
      <c r="E15" s="46"/>
      <c r="F15" s="46"/>
      <c r="G15" s="46"/>
      <c r="H15" s="46"/>
      <c r="I15" s="46"/>
      <c r="J15" s="26"/>
      <c r="K15" s="13">
        <f t="shared" si="8"/>
        <v>0</v>
      </c>
      <c r="L15" s="54"/>
      <c r="M15" s="53">
        <f t="shared" si="9"/>
        <v>4</v>
      </c>
      <c r="N15" s="33">
        <f t="shared" si="0"/>
        <v>0</v>
      </c>
      <c r="O15" s="44">
        <f t="shared" si="1"/>
        <v>0</v>
      </c>
      <c r="P15" s="46">
        <f t="shared" si="2"/>
        <v>0</v>
      </c>
      <c r="Q15" s="46">
        <f t="shared" si="3"/>
        <v>0</v>
      </c>
      <c r="R15" s="46">
        <f t="shared" si="4"/>
        <v>0</v>
      </c>
      <c r="S15" s="46">
        <f t="shared" si="5"/>
        <v>0</v>
      </c>
      <c r="T15" s="46">
        <f t="shared" si="6"/>
        <v>0</v>
      </c>
      <c r="U15" s="46">
        <f t="shared" si="7"/>
        <v>0</v>
      </c>
    </row>
    <row r="16" spans="1:21" s="13" customFormat="1" ht="22.5" customHeight="1" x14ac:dyDescent="0.2">
      <c r="A16" s="46">
        <v>5</v>
      </c>
      <c r="B16" s="46">
        <f>'Game Schedule &amp; Roster'!H8</f>
        <v>0</v>
      </c>
      <c r="C16" s="47">
        <f>'Game Schedule &amp; Roster'!I8</f>
        <v>0</v>
      </c>
      <c r="D16" s="46"/>
      <c r="E16" s="46"/>
      <c r="F16" s="46"/>
      <c r="G16" s="46"/>
      <c r="H16" s="46"/>
      <c r="I16" s="46"/>
      <c r="J16" s="26"/>
      <c r="K16" s="13">
        <f t="shared" si="8"/>
        <v>0</v>
      </c>
      <c r="L16" s="54"/>
      <c r="M16" s="52">
        <f t="shared" si="9"/>
        <v>5</v>
      </c>
      <c r="N16" s="45">
        <f t="shared" si="0"/>
        <v>0</v>
      </c>
      <c r="O16" s="43">
        <f t="shared" si="1"/>
        <v>0</v>
      </c>
      <c r="P16" s="50">
        <f t="shared" si="2"/>
        <v>0</v>
      </c>
      <c r="Q16" s="50">
        <f t="shared" si="3"/>
        <v>0</v>
      </c>
      <c r="R16" s="50">
        <f t="shared" si="4"/>
        <v>0</v>
      </c>
      <c r="S16" s="50">
        <f t="shared" si="5"/>
        <v>0</v>
      </c>
      <c r="T16" s="50">
        <f t="shared" si="6"/>
        <v>0</v>
      </c>
      <c r="U16" s="50">
        <f t="shared" si="7"/>
        <v>0</v>
      </c>
    </row>
    <row r="17" spans="1:21" s="13" customFormat="1" ht="22.5" customHeight="1" x14ac:dyDescent="0.2">
      <c r="A17" s="46">
        <v>6</v>
      </c>
      <c r="B17" s="46">
        <f>'Game Schedule &amp; Roster'!H9</f>
        <v>0</v>
      </c>
      <c r="C17" s="47">
        <f>'Game Schedule &amp; Roster'!I9</f>
        <v>0</v>
      </c>
      <c r="D17" s="46"/>
      <c r="E17" s="46"/>
      <c r="F17" s="46"/>
      <c r="G17" s="46"/>
      <c r="H17" s="46"/>
      <c r="I17" s="46"/>
      <c r="J17" s="26"/>
      <c r="K17" s="13">
        <f t="shared" si="8"/>
        <v>0</v>
      </c>
      <c r="L17" s="54"/>
      <c r="M17" s="53">
        <f t="shared" si="9"/>
        <v>6</v>
      </c>
      <c r="N17" s="33">
        <f t="shared" si="0"/>
        <v>0</v>
      </c>
      <c r="O17" s="44">
        <f t="shared" si="1"/>
        <v>0</v>
      </c>
      <c r="P17" s="46">
        <f t="shared" si="2"/>
        <v>0</v>
      </c>
      <c r="Q17" s="46">
        <f t="shared" si="3"/>
        <v>0</v>
      </c>
      <c r="R17" s="46">
        <f t="shared" si="4"/>
        <v>0</v>
      </c>
      <c r="S17" s="46">
        <f t="shared" si="5"/>
        <v>0</v>
      </c>
      <c r="T17" s="46">
        <f t="shared" si="6"/>
        <v>0</v>
      </c>
      <c r="U17" s="46">
        <f t="shared" si="7"/>
        <v>0</v>
      </c>
    </row>
    <row r="18" spans="1:21" ht="22.5" customHeight="1" x14ac:dyDescent="0.2">
      <c r="A18" s="46">
        <v>7</v>
      </c>
      <c r="B18" s="46">
        <f>'Game Schedule &amp; Roster'!H10</f>
        <v>0</v>
      </c>
      <c r="C18" s="47">
        <f>'Game Schedule &amp; Roster'!I10</f>
        <v>0</v>
      </c>
      <c r="D18" s="46"/>
      <c r="E18" s="46"/>
      <c r="F18" s="46"/>
      <c r="G18" s="46"/>
      <c r="H18" s="46"/>
      <c r="I18" s="46"/>
      <c r="J18" s="26"/>
      <c r="K18" s="13">
        <f t="shared" si="8"/>
        <v>0</v>
      </c>
      <c r="L18" s="54"/>
      <c r="M18" s="52">
        <f t="shared" si="9"/>
        <v>7</v>
      </c>
      <c r="N18" s="45">
        <f t="shared" si="0"/>
        <v>0</v>
      </c>
      <c r="O18" s="43">
        <f t="shared" si="1"/>
        <v>0</v>
      </c>
      <c r="P18" s="50">
        <f t="shared" si="2"/>
        <v>0</v>
      </c>
      <c r="Q18" s="50">
        <f t="shared" si="3"/>
        <v>0</v>
      </c>
      <c r="R18" s="50">
        <f t="shared" si="4"/>
        <v>0</v>
      </c>
      <c r="S18" s="50">
        <f t="shared" si="5"/>
        <v>0</v>
      </c>
      <c r="T18" s="50">
        <f t="shared" si="6"/>
        <v>0</v>
      </c>
      <c r="U18" s="50">
        <f t="shared" si="7"/>
        <v>0</v>
      </c>
    </row>
    <row r="19" spans="1:21" s="13" customFormat="1" ht="22.5" customHeight="1" x14ac:dyDescent="0.2">
      <c r="A19" s="46">
        <v>8</v>
      </c>
      <c r="B19" s="46">
        <f>'Game Schedule &amp; Roster'!H11</f>
        <v>0</v>
      </c>
      <c r="C19" s="47">
        <f>'Game Schedule &amp; Roster'!I11</f>
        <v>0</v>
      </c>
      <c r="D19" s="46"/>
      <c r="E19" s="46"/>
      <c r="F19" s="46"/>
      <c r="G19" s="46"/>
      <c r="H19" s="46"/>
      <c r="I19" s="46"/>
      <c r="J19" s="26"/>
      <c r="K19" s="13">
        <f t="shared" si="8"/>
        <v>0</v>
      </c>
      <c r="L19" s="54"/>
      <c r="M19" s="53">
        <f t="shared" si="9"/>
        <v>8</v>
      </c>
      <c r="N19" s="33">
        <f t="shared" si="0"/>
        <v>0</v>
      </c>
      <c r="O19" s="44">
        <f t="shared" si="1"/>
        <v>0</v>
      </c>
      <c r="P19" s="46">
        <f t="shared" si="2"/>
        <v>0</v>
      </c>
      <c r="Q19" s="46">
        <f t="shared" si="3"/>
        <v>0</v>
      </c>
      <c r="R19" s="46">
        <f t="shared" si="4"/>
        <v>0</v>
      </c>
      <c r="S19" s="46">
        <f t="shared" si="5"/>
        <v>0</v>
      </c>
      <c r="T19" s="46">
        <f t="shared" si="6"/>
        <v>0</v>
      </c>
      <c r="U19" s="46">
        <f t="shared" si="7"/>
        <v>0</v>
      </c>
    </row>
    <row r="20" spans="1:21" s="13" customFormat="1" ht="22.5" customHeight="1" x14ac:dyDescent="0.2">
      <c r="A20" s="46">
        <v>9</v>
      </c>
      <c r="B20" s="46">
        <f>'Game Schedule &amp; Roster'!H12</f>
        <v>0</v>
      </c>
      <c r="C20" s="47">
        <f>'Game Schedule &amp; Roster'!I12</f>
        <v>0</v>
      </c>
      <c r="D20" s="46"/>
      <c r="E20" s="46"/>
      <c r="F20" s="46"/>
      <c r="G20" s="46"/>
      <c r="H20" s="46"/>
      <c r="I20" s="46"/>
      <c r="J20" s="26"/>
      <c r="K20" s="13">
        <f t="shared" si="8"/>
        <v>0</v>
      </c>
      <c r="L20" s="54"/>
      <c r="M20" s="52">
        <f t="shared" si="9"/>
        <v>9</v>
      </c>
      <c r="N20" s="45">
        <f t="shared" si="0"/>
        <v>0</v>
      </c>
      <c r="O20" s="43">
        <f t="shared" si="1"/>
        <v>0</v>
      </c>
      <c r="P20" s="50">
        <f t="shared" si="2"/>
        <v>0</v>
      </c>
      <c r="Q20" s="50">
        <f t="shared" si="3"/>
        <v>0</v>
      </c>
      <c r="R20" s="50">
        <f t="shared" si="4"/>
        <v>0</v>
      </c>
      <c r="S20" s="50">
        <f t="shared" si="5"/>
        <v>0</v>
      </c>
      <c r="T20" s="50">
        <f t="shared" si="6"/>
        <v>0</v>
      </c>
      <c r="U20" s="50">
        <f t="shared" si="7"/>
        <v>0</v>
      </c>
    </row>
    <row r="21" spans="1:21" s="13" customFormat="1" ht="22.5" customHeight="1" x14ac:dyDescent="0.2">
      <c r="A21" s="46">
        <v>10</v>
      </c>
      <c r="B21" s="46">
        <f>'Game Schedule &amp; Roster'!H13</f>
        <v>0</v>
      </c>
      <c r="C21" s="47">
        <f>'Game Schedule &amp; Roster'!I13</f>
        <v>0</v>
      </c>
      <c r="D21" s="46"/>
      <c r="E21" s="46"/>
      <c r="F21" s="46"/>
      <c r="G21" s="46"/>
      <c r="H21" s="46"/>
      <c r="I21" s="46"/>
      <c r="J21" s="26"/>
      <c r="K21" s="13">
        <f t="shared" si="8"/>
        <v>0</v>
      </c>
      <c r="L21" s="54"/>
      <c r="M21" s="53">
        <f t="shared" si="9"/>
        <v>10</v>
      </c>
      <c r="N21" s="33">
        <f t="shared" si="0"/>
        <v>0</v>
      </c>
      <c r="O21" s="44">
        <f t="shared" si="1"/>
        <v>0</v>
      </c>
      <c r="P21" s="46">
        <f t="shared" si="2"/>
        <v>0</v>
      </c>
      <c r="Q21" s="46">
        <f t="shared" si="3"/>
        <v>0</v>
      </c>
      <c r="R21" s="46">
        <f t="shared" si="4"/>
        <v>0</v>
      </c>
      <c r="S21" s="46">
        <f t="shared" si="5"/>
        <v>0</v>
      </c>
      <c r="T21" s="46">
        <f t="shared" si="6"/>
        <v>0</v>
      </c>
      <c r="U21" s="46">
        <f t="shared" si="7"/>
        <v>0</v>
      </c>
    </row>
    <row r="22" spans="1:21" s="13" customFormat="1" ht="22.5" customHeight="1" x14ac:dyDescent="0.2">
      <c r="A22" s="46">
        <v>11</v>
      </c>
      <c r="B22" s="46">
        <f>'Game Schedule &amp; Roster'!H14</f>
        <v>0</v>
      </c>
      <c r="C22" s="47">
        <f>'Game Schedule &amp; Roster'!I14</f>
        <v>0</v>
      </c>
      <c r="D22" s="46"/>
      <c r="E22" s="46"/>
      <c r="F22" s="46"/>
      <c r="G22" s="46"/>
      <c r="H22" s="46"/>
      <c r="I22" s="46"/>
      <c r="J22" s="26"/>
      <c r="K22" s="13">
        <f t="shared" si="8"/>
        <v>0</v>
      </c>
      <c r="L22" s="54"/>
      <c r="M22" s="52">
        <f t="shared" si="9"/>
        <v>11</v>
      </c>
      <c r="N22" s="45">
        <f t="shared" si="0"/>
        <v>0</v>
      </c>
      <c r="O22" s="43">
        <f t="shared" si="1"/>
        <v>0</v>
      </c>
      <c r="P22" s="50">
        <f t="shared" si="2"/>
        <v>0</v>
      </c>
      <c r="Q22" s="50">
        <f t="shared" si="3"/>
        <v>0</v>
      </c>
      <c r="R22" s="50">
        <f t="shared" si="4"/>
        <v>0</v>
      </c>
      <c r="S22" s="50">
        <f t="shared" si="5"/>
        <v>0</v>
      </c>
      <c r="T22" s="50">
        <f t="shared" si="6"/>
        <v>0</v>
      </c>
      <c r="U22" s="50">
        <f t="shared" si="7"/>
        <v>0</v>
      </c>
    </row>
    <row r="23" spans="1:21" s="13" customFormat="1" ht="22.5" customHeight="1" x14ac:dyDescent="0.2">
      <c r="A23" s="46">
        <v>12</v>
      </c>
      <c r="B23" s="46">
        <f>'Game Schedule &amp; Roster'!H15</f>
        <v>0</v>
      </c>
      <c r="C23" s="47">
        <f>'Game Schedule &amp; Roster'!I15</f>
        <v>0</v>
      </c>
      <c r="D23" s="46"/>
      <c r="E23" s="46"/>
      <c r="F23" s="46"/>
      <c r="G23" s="46"/>
      <c r="H23" s="46"/>
      <c r="I23" s="46"/>
      <c r="J23" s="26"/>
      <c r="K23" s="13">
        <f t="shared" si="8"/>
        <v>0</v>
      </c>
      <c r="L23" s="54"/>
      <c r="M23" s="53">
        <f t="shared" si="9"/>
        <v>12</v>
      </c>
      <c r="N23" s="33">
        <f t="shared" si="0"/>
        <v>0</v>
      </c>
      <c r="O23" s="44">
        <f t="shared" si="1"/>
        <v>0</v>
      </c>
      <c r="P23" s="46">
        <f t="shared" si="2"/>
        <v>0</v>
      </c>
      <c r="Q23" s="46">
        <f t="shared" si="3"/>
        <v>0</v>
      </c>
      <c r="R23" s="46">
        <f t="shared" si="4"/>
        <v>0</v>
      </c>
      <c r="S23" s="46">
        <f t="shared" si="5"/>
        <v>0</v>
      </c>
      <c r="T23" s="46">
        <f t="shared" si="6"/>
        <v>0</v>
      </c>
      <c r="U23" s="46">
        <f t="shared" si="7"/>
        <v>0</v>
      </c>
    </row>
    <row r="24" spans="1:21" s="13" customFormat="1" ht="22.5" customHeight="1" x14ac:dyDescent="0.2">
      <c r="A24" s="46">
        <v>13</v>
      </c>
      <c r="B24" s="46">
        <f>'Game Schedule &amp; Roster'!H16</f>
        <v>0</v>
      </c>
      <c r="C24" s="47">
        <f>'Game Schedule &amp; Roster'!I16</f>
        <v>0</v>
      </c>
      <c r="D24" s="46"/>
      <c r="E24" s="46"/>
      <c r="F24" s="46"/>
      <c r="G24" s="46"/>
      <c r="H24" s="46"/>
      <c r="I24" s="46"/>
      <c r="J24" s="26"/>
      <c r="K24" s="13">
        <f t="shared" si="8"/>
        <v>0</v>
      </c>
      <c r="L24" s="54"/>
      <c r="M24" s="52">
        <f t="shared" si="9"/>
        <v>13</v>
      </c>
      <c r="N24" s="45">
        <f t="shared" si="0"/>
        <v>0</v>
      </c>
      <c r="O24" s="43">
        <f t="shared" si="1"/>
        <v>0</v>
      </c>
      <c r="P24" s="50">
        <f t="shared" si="2"/>
        <v>0</v>
      </c>
      <c r="Q24" s="50">
        <f t="shared" si="3"/>
        <v>0</v>
      </c>
      <c r="R24" s="50">
        <f t="shared" si="4"/>
        <v>0</v>
      </c>
      <c r="S24" s="50">
        <f t="shared" si="5"/>
        <v>0</v>
      </c>
      <c r="T24" s="50">
        <f t="shared" si="6"/>
        <v>0</v>
      </c>
      <c r="U24" s="50">
        <f t="shared" si="7"/>
        <v>0</v>
      </c>
    </row>
    <row r="25" spans="1:21" ht="22.5" customHeight="1" x14ac:dyDescent="0.2">
      <c r="A25" s="46">
        <v>14</v>
      </c>
      <c r="B25" s="46">
        <f>'Game Schedule &amp; Roster'!H17</f>
        <v>0</v>
      </c>
      <c r="C25" s="47">
        <f>'Game Schedule &amp; Roster'!I17</f>
        <v>0</v>
      </c>
      <c r="D25" s="46"/>
      <c r="E25" s="46"/>
      <c r="F25" s="46"/>
      <c r="G25" s="46"/>
      <c r="H25" s="46"/>
      <c r="I25" s="46"/>
      <c r="J25" s="26"/>
      <c r="K25" s="13">
        <f t="shared" si="8"/>
        <v>0</v>
      </c>
      <c r="M25" s="53">
        <f t="shared" si="9"/>
        <v>14</v>
      </c>
      <c r="N25" s="33">
        <f t="shared" si="0"/>
        <v>0</v>
      </c>
      <c r="O25" s="44">
        <f t="shared" si="1"/>
        <v>0</v>
      </c>
      <c r="P25" s="46">
        <f t="shared" si="2"/>
        <v>0</v>
      </c>
      <c r="Q25" s="46">
        <f t="shared" si="3"/>
        <v>0</v>
      </c>
      <c r="R25" s="46">
        <f t="shared" si="4"/>
        <v>0</v>
      </c>
      <c r="S25" s="46">
        <f t="shared" si="5"/>
        <v>0</v>
      </c>
      <c r="T25" s="46">
        <f t="shared" si="6"/>
        <v>0</v>
      </c>
      <c r="U25" s="46">
        <f t="shared" si="7"/>
        <v>0</v>
      </c>
    </row>
    <row r="26" spans="1:21" ht="15" x14ac:dyDescent="0.2">
      <c r="A26" s="41"/>
      <c r="B26" s="41"/>
      <c r="C26" s="47"/>
      <c r="D26" s="46"/>
      <c r="E26" s="46"/>
      <c r="F26" s="46"/>
      <c r="G26" s="46"/>
      <c r="H26" s="46"/>
      <c r="I26" s="46"/>
    </row>
    <row r="27" spans="1:21" x14ac:dyDescent="0.2">
      <c r="D27" s="1" t="str">
        <f t="shared" ref="D27:I27" si="10">IF((COUNTIF(D$12:D$25,"P")*COUNTIF(D$12:D$25,"C")*COUNTIF(D$12:D$25,"1")*COUNTIF(D$12:D$25,"2")*COUNTIF(D$12:D$25,"3")*COUNTIF(D$12:D$25,"SS")*COUNTIF(D$12:D$25,"LF")*COUNTIF(D$12:D$25,"CF")*COUNTIF(D$12:D$25,"RF"))=1,"OK","ERROR")</f>
        <v>ERROR</v>
      </c>
      <c r="E27" s="1" t="str">
        <f t="shared" si="10"/>
        <v>ERROR</v>
      </c>
      <c r="F27" s="1" t="str">
        <f t="shared" si="10"/>
        <v>ERROR</v>
      </c>
      <c r="G27" s="1" t="str">
        <f t="shared" si="10"/>
        <v>ERROR</v>
      </c>
      <c r="H27" s="1" t="str">
        <f t="shared" si="10"/>
        <v>ERROR</v>
      </c>
      <c r="I27" s="1" t="str">
        <f t="shared" si="10"/>
        <v>ERROR</v>
      </c>
    </row>
    <row r="28" spans="1:21" x14ac:dyDescent="0.2">
      <c r="C28" t="s">
        <v>28</v>
      </c>
      <c r="D28">
        <f t="shared" ref="D28:I28" si="11">COUNTIF(D$12:D$25,"Sit")</f>
        <v>0</v>
      </c>
      <c r="E28">
        <f t="shared" si="11"/>
        <v>0</v>
      </c>
      <c r="F28">
        <f t="shared" si="11"/>
        <v>0</v>
      </c>
      <c r="G28">
        <f t="shared" si="11"/>
        <v>0</v>
      </c>
      <c r="H28">
        <f t="shared" si="11"/>
        <v>0</v>
      </c>
      <c r="I28">
        <f t="shared" si="11"/>
        <v>0</v>
      </c>
    </row>
    <row r="29" spans="1:21" x14ac:dyDescent="0.2">
      <c r="B29" s="11"/>
      <c r="C29" s="12" t="s">
        <v>16</v>
      </c>
    </row>
    <row r="30" spans="1:21" ht="15" x14ac:dyDescent="0.2">
      <c r="B30" s="27"/>
      <c r="C30" s="28" t="s">
        <v>22</v>
      </c>
      <c r="D30" s="22"/>
      <c r="E30" s="22"/>
      <c r="F30" s="22"/>
      <c r="G30" s="22"/>
      <c r="H30" s="22"/>
      <c r="I30" s="22"/>
    </row>
    <row r="31" spans="1:21" x14ac:dyDescent="0.2">
      <c r="B31" s="29"/>
      <c r="C31" s="28" t="s">
        <v>23</v>
      </c>
    </row>
    <row r="33" spans="1:10" ht="15" x14ac:dyDescent="0.2">
      <c r="A33" s="69"/>
      <c r="B33" s="22"/>
      <c r="C33" s="68"/>
      <c r="D33" s="69"/>
      <c r="E33" s="69"/>
      <c r="F33" s="69"/>
      <c r="G33" s="69"/>
      <c r="H33" s="69"/>
      <c r="I33" s="69"/>
      <c r="J33" s="69"/>
    </row>
    <row r="34" spans="1:10" ht="15" x14ac:dyDescent="0.2">
      <c r="A34" s="69"/>
      <c r="B34" s="22"/>
      <c r="C34" s="68"/>
      <c r="D34" s="69"/>
      <c r="E34" s="69"/>
      <c r="F34" s="69"/>
      <c r="G34" s="69"/>
      <c r="H34" s="69"/>
      <c r="I34" s="69"/>
      <c r="J34" s="69"/>
    </row>
    <row r="35" spans="1:10" ht="15" x14ac:dyDescent="0.2">
      <c r="A35" s="69"/>
      <c r="B35" s="22"/>
      <c r="C35" s="68"/>
      <c r="D35" s="69"/>
      <c r="E35" s="69"/>
      <c r="F35" s="69"/>
      <c r="G35" s="69"/>
      <c r="H35" s="69"/>
      <c r="I35" s="69"/>
      <c r="J35" s="69"/>
    </row>
    <row r="36" spans="1:10" ht="15" x14ac:dyDescent="0.2">
      <c r="A36" s="69"/>
      <c r="B36" s="22"/>
      <c r="C36" s="68"/>
      <c r="D36" s="69"/>
      <c r="E36" s="69"/>
      <c r="F36" s="69"/>
      <c r="G36" s="69"/>
      <c r="H36" s="69"/>
      <c r="I36" s="69"/>
      <c r="J36" s="69"/>
    </row>
    <row r="37" spans="1:10" ht="15" x14ac:dyDescent="0.2">
      <c r="A37" s="69"/>
      <c r="B37" s="22"/>
      <c r="C37" s="68"/>
      <c r="D37" s="69"/>
      <c r="E37" s="69"/>
      <c r="F37" s="69"/>
      <c r="G37" s="69"/>
      <c r="H37" s="69"/>
      <c r="I37" s="69"/>
      <c r="J37" s="69"/>
    </row>
    <row r="38" spans="1:10" ht="15" x14ac:dyDescent="0.2">
      <c r="A38" s="69"/>
      <c r="B38" s="22"/>
      <c r="C38" s="68"/>
      <c r="D38" s="69"/>
      <c r="E38" s="69"/>
      <c r="F38" s="69"/>
      <c r="G38" s="69"/>
      <c r="H38" s="69"/>
      <c r="I38" s="69"/>
      <c r="J38" s="69"/>
    </row>
    <row r="39" spans="1:10" ht="15" x14ac:dyDescent="0.2">
      <c r="A39" s="69"/>
      <c r="B39" s="22"/>
      <c r="C39" s="68"/>
      <c r="D39" s="22"/>
      <c r="E39" s="22"/>
      <c r="F39" s="22"/>
      <c r="G39" s="22"/>
      <c r="H39" s="22"/>
      <c r="I39" s="22"/>
      <c r="J39" s="69"/>
    </row>
    <row r="40" spans="1:10" ht="15" x14ac:dyDescent="0.2">
      <c r="A40" s="69"/>
      <c r="B40" s="22"/>
      <c r="C40" s="68"/>
      <c r="D40" s="22"/>
      <c r="E40" s="22"/>
      <c r="F40" s="22"/>
      <c r="G40" s="22"/>
      <c r="H40" s="22"/>
      <c r="I40" s="22"/>
      <c r="J40" s="69"/>
    </row>
    <row r="41" spans="1:10" x14ac:dyDescent="0.2">
      <c r="A41" s="69"/>
      <c r="B41" s="69"/>
      <c r="C41" s="69"/>
      <c r="D41" s="69"/>
      <c r="E41" s="69"/>
      <c r="F41" s="69"/>
      <c r="G41" s="69"/>
      <c r="H41" s="69"/>
      <c r="I41" s="69"/>
      <c r="J41" s="69"/>
    </row>
    <row r="42" spans="1:10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</row>
    <row r="43" spans="1:10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</row>
    <row r="44" spans="1:10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</row>
    <row r="45" spans="1:10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</row>
    <row r="46" spans="1:10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</row>
    <row r="47" spans="1:10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</row>
    <row r="48" spans="1:10" x14ac:dyDescent="0.2">
      <c r="A48" s="69"/>
      <c r="B48" s="69"/>
      <c r="C48" s="69"/>
      <c r="D48" s="69"/>
      <c r="E48" s="69"/>
      <c r="F48" s="69"/>
      <c r="G48" s="69"/>
      <c r="H48" s="69"/>
      <c r="I48" s="69"/>
      <c r="J48" s="69"/>
    </row>
    <row r="49" spans="1:10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9"/>
    </row>
    <row r="50" spans="1:10" x14ac:dyDescent="0.2">
      <c r="A50" s="69"/>
      <c r="B50" s="69"/>
      <c r="C50" s="69"/>
      <c r="D50" s="69"/>
      <c r="E50" s="69"/>
      <c r="F50" s="69"/>
      <c r="G50" s="69"/>
      <c r="H50" s="69"/>
      <c r="I50" s="69"/>
      <c r="J50" s="69"/>
    </row>
    <row r="51" spans="1:10" x14ac:dyDescent="0.2">
      <c r="A51" s="69"/>
      <c r="B51" s="69"/>
      <c r="C51" s="69"/>
      <c r="D51" s="69"/>
      <c r="E51" s="69"/>
      <c r="F51" s="69"/>
      <c r="G51" s="69"/>
      <c r="H51" s="69"/>
      <c r="I51" s="69"/>
      <c r="J51" s="69"/>
    </row>
    <row r="52" spans="1:10" x14ac:dyDescent="0.2">
      <c r="A52" s="69"/>
      <c r="B52" s="69"/>
      <c r="C52" s="69"/>
      <c r="D52" s="69"/>
      <c r="E52" s="69"/>
      <c r="F52" s="69"/>
      <c r="G52" s="69"/>
      <c r="H52" s="69"/>
      <c r="I52" s="69"/>
      <c r="J52" s="69"/>
    </row>
    <row r="53" spans="1:10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</row>
    <row r="54" spans="1:10" x14ac:dyDescent="0.2">
      <c r="A54" s="69"/>
      <c r="B54" s="69"/>
      <c r="C54" s="69"/>
      <c r="D54" s="69"/>
      <c r="E54" s="69"/>
      <c r="F54" s="69"/>
      <c r="G54" s="69"/>
      <c r="H54" s="69"/>
      <c r="I54" s="69"/>
      <c r="J54" s="69"/>
    </row>
    <row r="55" spans="1:10" x14ac:dyDescent="0.2">
      <c r="A55" s="69"/>
      <c r="B55" s="69"/>
      <c r="C55" s="69"/>
      <c r="D55" s="69"/>
      <c r="E55" s="69"/>
      <c r="F55" s="69"/>
      <c r="G55" s="69"/>
      <c r="H55" s="69"/>
      <c r="I55" s="69"/>
      <c r="J55" s="69"/>
    </row>
    <row r="56" spans="1:10" x14ac:dyDescent="0.2">
      <c r="A56" s="69"/>
      <c r="B56" s="69"/>
      <c r="C56" s="69"/>
      <c r="D56" s="69"/>
      <c r="E56" s="69"/>
      <c r="F56" s="69"/>
      <c r="G56" s="69"/>
      <c r="H56" s="69"/>
      <c r="I56" s="69"/>
      <c r="J56" s="69"/>
    </row>
    <row r="57" spans="1:10" x14ac:dyDescent="0.2">
      <c r="A57" s="69"/>
      <c r="B57" s="69"/>
      <c r="C57" s="69"/>
      <c r="D57" s="69"/>
      <c r="E57" s="69"/>
      <c r="F57" s="69"/>
      <c r="G57" s="69"/>
      <c r="H57" s="69"/>
      <c r="I57" s="69"/>
      <c r="J57" s="69"/>
    </row>
    <row r="58" spans="1:10" x14ac:dyDescent="0.2">
      <c r="A58" s="69"/>
      <c r="B58" s="69"/>
      <c r="C58" s="69"/>
      <c r="D58" s="69"/>
      <c r="E58" s="69"/>
      <c r="F58" s="69"/>
      <c r="G58" s="69"/>
      <c r="H58" s="69"/>
      <c r="I58" s="69"/>
      <c r="J58" s="69"/>
    </row>
    <row r="59" spans="1:10" x14ac:dyDescent="0.2">
      <c r="A59" s="69"/>
      <c r="B59" s="69"/>
      <c r="C59" s="69"/>
      <c r="D59" s="69"/>
      <c r="E59" s="69"/>
      <c r="F59" s="69"/>
      <c r="G59" s="69"/>
      <c r="H59" s="69"/>
      <c r="I59" s="69"/>
      <c r="J59" s="69"/>
    </row>
    <row r="60" spans="1:10" x14ac:dyDescent="0.2">
      <c r="A60" s="69"/>
      <c r="B60" s="69"/>
      <c r="C60" s="69"/>
      <c r="D60" s="69"/>
      <c r="E60" s="69"/>
      <c r="F60" s="69"/>
      <c r="G60" s="69"/>
      <c r="H60" s="69"/>
      <c r="I60" s="69"/>
      <c r="J60" s="69"/>
    </row>
    <row r="61" spans="1:10" x14ac:dyDescent="0.2">
      <c r="A61" s="69"/>
      <c r="B61" s="69"/>
      <c r="C61" s="69"/>
      <c r="D61" s="69"/>
      <c r="E61" s="69"/>
      <c r="F61" s="69"/>
      <c r="G61" s="69"/>
      <c r="H61" s="69"/>
      <c r="I61" s="69"/>
      <c r="J61" s="69"/>
    </row>
    <row r="62" spans="1:10" x14ac:dyDescent="0.2">
      <c r="A62" s="69"/>
      <c r="B62" s="69"/>
      <c r="C62" s="69"/>
      <c r="D62" s="69"/>
      <c r="E62" s="69"/>
      <c r="F62" s="69"/>
      <c r="G62" s="69"/>
      <c r="H62" s="69"/>
      <c r="I62" s="69"/>
      <c r="J62" s="69"/>
    </row>
    <row r="63" spans="1:10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</row>
    <row r="64" spans="1:10" x14ac:dyDescent="0.2">
      <c r="A64" s="69"/>
      <c r="B64" s="69"/>
      <c r="C64" s="69"/>
      <c r="D64" s="69"/>
      <c r="E64" s="69"/>
      <c r="F64" s="69"/>
      <c r="G64" s="69"/>
      <c r="H64" s="69"/>
      <c r="I64" s="69"/>
      <c r="J64" s="69"/>
    </row>
    <row r="65" spans="1:10" x14ac:dyDescent="0.2">
      <c r="A65" s="69"/>
      <c r="B65" s="69"/>
      <c r="C65" s="69"/>
      <c r="D65" s="69"/>
      <c r="E65" s="69"/>
      <c r="F65" s="69"/>
      <c r="G65" s="69"/>
      <c r="H65" s="69"/>
      <c r="I65" s="69"/>
      <c r="J65" s="69"/>
    </row>
    <row r="66" spans="1:10" x14ac:dyDescent="0.2">
      <c r="A66" s="69"/>
      <c r="B66" s="69"/>
      <c r="C66" s="69"/>
      <c r="D66" s="69"/>
      <c r="E66" s="69"/>
      <c r="F66" s="69"/>
      <c r="G66" s="69"/>
      <c r="H66" s="69"/>
      <c r="I66" s="69"/>
      <c r="J66" s="69"/>
    </row>
  </sheetData>
  <mergeCells count="4">
    <mergeCell ref="D10:I10"/>
    <mergeCell ref="M10:O10"/>
    <mergeCell ref="M1:U1"/>
    <mergeCell ref="P10:U10"/>
  </mergeCells>
  <phoneticPr fontId="0" type="noConversion"/>
  <conditionalFormatting sqref="O9">
    <cfRule type="cellIs" dxfId="5" priority="1" stopIfTrue="1" operator="equal">
      <formula>"LFC-Home"</formula>
    </cfRule>
    <cfRule type="cellIs" dxfId="4" priority="2" stopIfTrue="1" operator="equal">
      <formula>"UF-Home"</formula>
    </cfRule>
  </conditionalFormatting>
  <pageMargins left="0.75" right="0.75" top="1" bottom="1" header="0.5" footer="0.5"/>
  <pageSetup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zoomScale="75" workbookViewId="0"/>
  </sheetViews>
  <sheetFormatPr defaultColWidth="8.85546875" defaultRowHeight="12.75" x14ac:dyDescent="0.2"/>
  <cols>
    <col min="1" max="1" width="9.140625" customWidth="1"/>
    <col min="2" max="2" width="15.140625" customWidth="1"/>
    <col min="3" max="3" width="22.28515625" bestFit="1" customWidth="1"/>
    <col min="4" max="9" width="7.42578125" customWidth="1"/>
    <col min="10" max="10" width="8.85546875" customWidth="1"/>
    <col min="11" max="11" width="12" bestFit="1" customWidth="1"/>
    <col min="12" max="12" width="8.85546875" style="16" customWidth="1"/>
    <col min="13" max="13" width="14.85546875" bestFit="1" customWidth="1"/>
    <col min="14" max="14" width="15.140625" customWidth="1"/>
    <col min="15" max="15" width="26" customWidth="1"/>
  </cols>
  <sheetData>
    <row r="1" spans="1:21" ht="20.25" x14ac:dyDescent="0.3">
      <c r="A1" s="10"/>
      <c r="B1" s="10"/>
      <c r="C1" s="10"/>
      <c r="D1" s="10"/>
      <c r="E1" s="10"/>
      <c r="F1" s="10"/>
      <c r="G1" s="10"/>
      <c r="H1" s="10"/>
      <c r="I1" s="10"/>
      <c r="M1" s="75" t="str">
        <f>'Game Schedule &amp; Roster'!A1</f>
        <v xml:space="preserve"> "Enter Your Team Name"</v>
      </c>
      <c r="N1" s="75"/>
      <c r="O1" s="75"/>
      <c r="P1" s="75"/>
      <c r="Q1" s="75"/>
      <c r="R1" s="75"/>
      <c r="S1" s="75"/>
      <c r="T1" s="75"/>
      <c r="U1" s="75"/>
    </row>
    <row r="5" spans="1:21" ht="15" x14ac:dyDescent="0.2">
      <c r="B5" s="7"/>
      <c r="C5" s="7"/>
      <c r="N5" s="7" t="s">
        <v>13</v>
      </c>
      <c r="O5" s="7">
        <v>12</v>
      </c>
    </row>
    <row r="6" spans="1:21" ht="15" x14ac:dyDescent="0.2">
      <c r="B6" s="7"/>
      <c r="C6" s="55"/>
      <c r="N6" s="7" t="s">
        <v>12</v>
      </c>
      <c r="O6" s="55">
        <f>VLOOKUP($O$5,'Game Schedule &amp; Roster'!$A$4:$F$17,2)</f>
        <v>0</v>
      </c>
    </row>
    <row r="7" spans="1:21" ht="15" x14ac:dyDescent="0.2">
      <c r="B7" s="7"/>
      <c r="C7" s="67"/>
      <c r="N7" s="7" t="s">
        <v>38</v>
      </c>
      <c r="O7" s="67">
        <f>VLOOKUP($O$5,'Game Schedule &amp; Roster'!$A$4:$F$17,3)</f>
        <v>0</v>
      </c>
    </row>
    <row r="8" spans="1:21" ht="15" x14ac:dyDescent="0.2">
      <c r="B8" s="7"/>
      <c r="C8" s="31"/>
      <c r="N8" s="7" t="s">
        <v>11</v>
      </c>
      <c r="O8" s="31">
        <f>VLOOKUP($O$5,'Game Schedule &amp; Roster'!$A$4:$F$17,4)</f>
        <v>0</v>
      </c>
    </row>
    <row r="9" spans="1:21" ht="15" x14ac:dyDescent="0.2">
      <c r="B9" s="7"/>
      <c r="C9" s="31"/>
      <c r="N9" s="7" t="s">
        <v>14</v>
      </c>
      <c r="O9" s="31" t="str">
        <f>CONCATENATE(VLOOKUP($O$5,'Game Schedule &amp; Roster'!$A$4:$F$17,6),"-",VLOOKUP($O$5,'Game Schedule &amp; Roster'!$A$4:$F$17,5))</f>
        <v>-</v>
      </c>
    </row>
    <row r="10" spans="1:21" x14ac:dyDescent="0.2">
      <c r="D10" s="74" t="s">
        <v>3</v>
      </c>
      <c r="E10" s="74"/>
      <c r="F10" s="74"/>
      <c r="G10" s="74"/>
      <c r="H10" s="74"/>
      <c r="I10" s="74"/>
      <c r="K10" s="1" t="s">
        <v>29</v>
      </c>
      <c r="M10" s="74" t="str">
        <f>CONCATENATE(A1," Batting Line-Up")</f>
        <v xml:space="preserve"> Batting Line-Up</v>
      </c>
      <c r="N10" s="74"/>
      <c r="O10" s="74"/>
      <c r="P10" s="74" t="s">
        <v>3</v>
      </c>
      <c r="Q10" s="74"/>
      <c r="R10" s="74"/>
      <c r="S10" s="74"/>
      <c r="T10" s="74"/>
      <c r="U10" s="74"/>
    </row>
    <row r="11" spans="1:21" ht="15.75" x14ac:dyDescent="0.25">
      <c r="A11" s="8" t="s">
        <v>30</v>
      </c>
      <c r="B11" s="9" t="s">
        <v>1</v>
      </c>
      <c r="C11" s="9" t="s">
        <v>2</v>
      </c>
      <c r="D11" s="9">
        <v>1</v>
      </c>
      <c r="E11" s="9">
        <v>2</v>
      </c>
      <c r="F11" s="9">
        <v>3</v>
      </c>
      <c r="G11" s="9">
        <v>4</v>
      </c>
      <c r="H11" s="9">
        <v>5</v>
      </c>
      <c r="I11" s="9">
        <v>6</v>
      </c>
      <c r="M11" s="51" t="s">
        <v>30</v>
      </c>
      <c r="N11" s="8" t="s">
        <v>1</v>
      </c>
      <c r="O11" s="9" t="s">
        <v>2</v>
      </c>
      <c r="P11" s="9">
        <v>1</v>
      </c>
      <c r="Q11" s="9">
        <v>2</v>
      </c>
      <c r="R11" s="9">
        <v>3</v>
      </c>
      <c r="S11" s="9">
        <v>4</v>
      </c>
      <c r="T11" s="9">
        <v>5</v>
      </c>
      <c r="U11" s="9">
        <v>6</v>
      </c>
    </row>
    <row r="12" spans="1:21" ht="22.5" customHeight="1" x14ac:dyDescent="0.2">
      <c r="A12" s="49">
        <v>1</v>
      </c>
      <c r="B12" s="46">
        <f>'Game Schedule &amp; Roster'!H4</f>
        <v>23</v>
      </c>
      <c r="C12" s="47" t="str">
        <f>'Game Schedule &amp; Roster'!I4</f>
        <v>Smith</v>
      </c>
      <c r="D12" s="46"/>
      <c r="E12" s="46"/>
      <c r="F12" s="46"/>
      <c r="G12" s="46"/>
      <c r="H12" s="46"/>
      <c r="I12" s="46"/>
      <c r="J12" s="26"/>
      <c r="K12">
        <f>COUNTIF($D12:$I12,"Sit")</f>
        <v>0</v>
      </c>
      <c r="L12" s="54"/>
      <c r="M12" s="52">
        <v>1</v>
      </c>
      <c r="N12" s="45">
        <f t="shared" ref="N12:N25" si="0">VLOOKUP($M12,$A$12:$C$25,2,FALSE)</f>
        <v>23</v>
      </c>
      <c r="O12" s="43" t="str">
        <f t="shared" ref="O12:O25" si="1">VLOOKUP($M12,$A$12:$C$25,3,FALSE)</f>
        <v>Smith</v>
      </c>
      <c r="P12" s="50">
        <f t="shared" ref="P12:P25" si="2">VLOOKUP($M12,$A$12:$I$25,4,FALSE)</f>
        <v>0</v>
      </c>
      <c r="Q12" s="50">
        <f t="shared" ref="Q12:Q25" si="3">VLOOKUP($M12,$A$12:$I$25,5,FALSE)</f>
        <v>0</v>
      </c>
      <c r="R12" s="50">
        <f t="shared" ref="R12:R25" si="4">VLOOKUP($M12,$A$12:$I$25,6,FALSE)</f>
        <v>0</v>
      </c>
      <c r="S12" s="50">
        <f t="shared" ref="S12:S25" si="5">VLOOKUP($M12,$A$12:$I$25,7,FALSE)</f>
        <v>0</v>
      </c>
      <c r="T12" s="50">
        <f t="shared" ref="T12:T25" si="6">VLOOKUP($M12,$A$12:$I$25,8,FALSE)</f>
        <v>0</v>
      </c>
      <c r="U12" s="50">
        <f t="shared" ref="U12:U25" si="7">VLOOKUP($M12,$A$12:$I$25,9,FALSE)</f>
        <v>0</v>
      </c>
    </row>
    <row r="13" spans="1:21" ht="22.5" customHeight="1" x14ac:dyDescent="0.2">
      <c r="A13" s="49">
        <v>2</v>
      </c>
      <c r="B13" s="46">
        <f>'Game Schedule &amp; Roster'!H5</f>
        <v>11</v>
      </c>
      <c r="C13" s="47" t="str">
        <f>'Game Schedule &amp; Roster'!I5</f>
        <v>Jones</v>
      </c>
      <c r="D13" s="46"/>
      <c r="E13" s="46"/>
      <c r="F13" s="46"/>
      <c r="G13" s="46"/>
      <c r="H13" s="46"/>
      <c r="I13" s="46"/>
      <c r="J13" s="26"/>
      <c r="K13">
        <f t="shared" ref="K13:K25" si="8">COUNTIF($D13:$I13,"Sit")</f>
        <v>0</v>
      </c>
      <c r="L13" s="54"/>
      <c r="M13" s="53">
        <f>+M12+1</f>
        <v>2</v>
      </c>
      <c r="N13" s="33">
        <f t="shared" si="0"/>
        <v>11</v>
      </c>
      <c r="O13" s="44" t="str">
        <f t="shared" si="1"/>
        <v>Jones</v>
      </c>
      <c r="P13" s="46">
        <f t="shared" si="2"/>
        <v>0</v>
      </c>
      <c r="Q13" s="46">
        <f t="shared" si="3"/>
        <v>0</v>
      </c>
      <c r="R13" s="46">
        <f t="shared" si="4"/>
        <v>0</v>
      </c>
      <c r="S13" s="46">
        <f t="shared" si="5"/>
        <v>0</v>
      </c>
      <c r="T13" s="46">
        <f t="shared" si="6"/>
        <v>0</v>
      </c>
      <c r="U13" s="46">
        <f t="shared" si="7"/>
        <v>0</v>
      </c>
    </row>
    <row r="14" spans="1:21" s="13" customFormat="1" ht="22.5" customHeight="1" x14ac:dyDescent="0.2">
      <c r="A14" s="49">
        <v>3</v>
      </c>
      <c r="B14" s="46">
        <f>'Game Schedule &amp; Roster'!H6</f>
        <v>0</v>
      </c>
      <c r="C14" s="47">
        <f>'Game Schedule &amp; Roster'!I6</f>
        <v>0</v>
      </c>
      <c r="D14" s="46"/>
      <c r="E14" s="46"/>
      <c r="F14" s="46"/>
      <c r="G14" s="46"/>
      <c r="H14" s="46"/>
      <c r="I14" s="46"/>
      <c r="J14" s="26"/>
      <c r="K14" s="13">
        <f t="shared" si="8"/>
        <v>0</v>
      </c>
      <c r="L14" s="54"/>
      <c r="M14" s="52">
        <f t="shared" ref="M14:M25" si="9">+M13+1</f>
        <v>3</v>
      </c>
      <c r="N14" s="45">
        <f t="shared" si="0"/>
        <v>0</v>
      </c>
      <c r="O14" s="43">
        <f t="shared" si="1"/>
        <v>0</v>
      </c>
      <c r="P14" s="50">
        <f t="shared" si="2"/>
        <v>0</v>
      </c>
      <c r="Q14" s="50">
        <f t="shared" si="3"/>
        <v>0</v>
      </c>
      <c r="R14" s="50">
        <f t="shared" si="4"/>
        <v>0</v>
      </c>
      <c r="S14" s="50">
        <f t="shared" si="5"/>
        <v>0</v>
      </c>
      <c r="T14" s="50">
        <f t="shared" si="6"/>
        <v>0</v>
      </c>
      <c r="U14" s="50">
        <f t="shared" si="7"/>
        <v>0</v>
      </c>
    </row>
    <row r="15" spans="1:21" s="13" customFormat="1" ht="22.5" customHeight="1" x14ac:dyDescent="0.2">
      <c r="A15" s="46">
        <v>4</v>
      </c>
      <c r="B15" s="46">
        <f>'Game Schedule &amp; Roster'!H7</f>
        <v>0</v>
      </c>
      <c r="C15" s="47">
        <f>'Game Schedule &amp; Roster'!I7</f>
        <v>0</v>
      </c>
      <c r="D15" s="46"/>
      <c r="E15" s="46"/>
      <c r="F15" s="46"/>
      <c r="G15" s="46"/>
      <c r="H15" s="46"/>
      <c r="I15" s="46"/>
      <c r="J15" s="26"/>
      <c r="K15" s="13">
        <f t="shared" si="8"/>
        <v>0</v>
      </c>
      <c r="L15" s="54"/>
      <c r="M15" s="53">
        <f t="shared" si="9"/>
        <v>4</v>
      </c>
      <c r="N15" s="33">
        <f t="shared" si="0"/>
        <v>0</v>
      </c>
      <c r="O15" s="44">
        <f t="shared" si="1"/>
        <v>0</v>
      </c>
      <c r="P15" s="46">
        <f t="shared" si="2"/>
        <v>0</v>
      </c>
      <c r="Q15" s="46">
        <f t="shared" si="3"/>
        <v>0</v>
      </c>
      <c r="R15" s="46">
        <f t="shared" si="4"/>
        <v>0</v>
      </c>
      <c r="S15" s="46">
        <f t="shared" si="5"/>
        <v>0</v>
      </c>
      <c r="T15" s="46">
        <f t="shared" si="6"/>
        <v>0</v>
      </c>
      <c r="U15" s="46">
        <f t="shared" si="7"/>
        <v>0</v>
      </c>
    </row>
    <row r="16" spans="1:21" s="13" customFormat="1" ht="22.5" customHeight="1" x14ac:dyDescent="0.2">
      <c r="A16" s="46">
        <v>5</v>
      </c>
      <c r="B16" s="46">
        <f>'Game Schedule &amp; Roster'!H8</f>
        <v>0</v>
      </c>
      <c r="C16" s="47">
        <f>'Game Schedule &amp; Roster'!I8</f>
        <v>0</v>
      </c>
      <c r="D16" s="46"/>
      <c r="E16" s="46"/>
      <c r="F16" s="46"/>
      <c r="G16" s="46"/>
      <c r="H16" s="46"/>
      <c r="I16" s="46"/>
      <c r="J16" s="26"/>
      <c r="K16" s="13">
        <f t="shared" si="8"/>
        <v>0</v>
      </c>
      <c r="L16" s="54"/>
      <c r="M16" s="52">
        <f t="shared" si="9"/>
        <v>5</v>
      </c>
      <c r="N16" s="45">
        <f t="shared" si="0"/>
        <v>0</v>
      </c>
      <c r="O16" s="43">
        <f t="shared" si="1"/>
        <v>0</v>
      </c>
      <c r="P16" s="50">
        <f t="shared" si="2"/>
        <v>0</v>
      </c>
      <c r="Q16" s="50">
        <f t="shared" si="3"/>
        <v>0</v>
      </c>
      <c r="R16" s="50">
        <f t="shared" si="4"/>
        <v>0</v>
      </c>
      <c r="S16" s="50">
        <f t="shared" si="5"/>
        <v>0</v>
      </c>
      <c r="T16" s="50">
        <f t="shared" si="6"/>
        <v>0</v>
      </c>
      <c r="U16" s="50">
        <f t="shared" si="7"/>
        <v>0</v>
      </c>
    </row>
    <row r="17" spans="1:21" s="13" customFormat="1" ht="22.5" customHeight="1" x14ac:dyDescent="0.2">
      <c r="A17" s="46">
        <v>6</v>
      </c>
      <c r="B17" s="46">
        <f>'Game Schedule &amp; Roster'!H9</f>
        <v>0</v>
      </c>
      <c r="C17" s="47">
        <f>'Game Schedule &amp; Roster'!I9</f>
        <v>0</v>
      </c>
      <c r="D17" s="46"/>
      <c r="E17" s="46"/>
      <c r="F17" s="46"/>
      <c r="G17" s="46"/>
      <c r="H17" s="46"/>
      <c r="I17" s="46"/>
      <c r="J17" s="26"/>
      <c r="K17" s="13">
        <f t="shared" si="8"/>
        <v>0</v>
      </c>
      <c r="L17" s="54"/>
      <c r="M17" s="53">
        <f t="shared" si="9"/>
        <v>6</v>
      </c>
      <c r="N17" s="33">
        <f t="shared" si="0"/>
        <v>0</v>
      </c>
      <c r="O17" s="44">
        <f t="shared" si="1"/>
        <v>0</v>
      </c>
      <c r="P17" s="46">
        <f t="shared" si="2"/>
        <v>0</v>
      </c>
      <c r="Q17" s="46">
        <f t="shared" si="3"/>
        <v>0</v>
      </c>
      <c r="R17" s="46">
        <f t="shared" si="4"/>
        <v>0</v>
      </c>
      <c r="S17" s="46">
        <f t="shared" si="5"/>
        <v>0</v>
      </c>
      <c r="T17" s="46">
        <f t="shared" si="6"/>
        <v>0</v>
      </c>
      <c r="U17" s="46">
        <f t="shared" si="7"/>
        <v>0</v>
      </c>
    </row>
    <row r="18" spans="1:21" ht="22.5" customHeight="1" x14ac:dyDescent="0.2">
      <c r="A18" s="46">
        <v>7</v>
      </c>
      <c r="B18" s="46">
        <f>'Game Schedule &amp; Roster'!H10</f>
        <v>0</v>
      </c>
      <c r="C18" s="47">
        <f>'Game Schedule &amp; Roster'!I10</f>
        <v>0</v>
      </c>
      <c r="D18" s="46"/>
      <c r="E18" s="46"/>
      <c r="F18" s="46"/>
      <c r="G18" s="46"/>
      <c r="H18" s="46"/>
      <c r="I18" s="46"/>
      <c r="J18" s="26"/>
      <c r="K18" s="13">
        <f t="shared" si="8"/>
        <v>0</v>
      </c>
      <c r="L18" s="54"/>
      <c r="M18" s="52">
        <f t="shared" si="9"/>
        <v>7</v>
      </c>
      <c r="N18" s="45">
        <f t="shared" si="0"/>
        <v>0</v>
      </c>
      <c r="O18" s="43">
        <f t="shared" si="1"/>
        <v>0</v>
      </c>
      <c r="P18" s="50">
        <f t="shared" si="2"/>
        <v>0</v>
      </c>
      <c r="Q18" s="50">
        <f t="shared" si="3"/>
        <v>0</v>
      </c>
      <c r="R18" s="50">
        <f t="shared" si="4"/>
        <v>0</v>
      </c>
      <c r="S18" s="50">
        <f t="shared" si="5"/>
        <v>0</v>
      </c>
      <c r="T18" s="50">
        <f t="shared" si="6"/>
        <v>0</v>
      </c>
      <c r="U18" s="50">
        <f t="shared" si="7"/>
        <v>0</v>
      </c>
    </row>
    <row r="19" spans="1:21" s="13" customFormat="1" ht="22.5" customHeight="1" x14ac:dyDescent="0.2">
      <c r="A19" s="46">
        <v>8</v>
      </c>
      <c r="B19" s="46">
        <f>'Game Schedule &amp; Roster'!H11</f>
        <v>0</v>
      </c>
      <c r="C19" s="47">
        <f>'Game Schedule &amp; Roster'!I11</f>
        <v>0</v>
      </c>
      <c r="D19" s="46"/>
      <c r="E19" s="46"/>
      <c r="F19" s="46"/>
      <c r="G19" s="46"/>
      <c r="H19" s="46"/>
      <c r="I19" s="46"/>
      <c r="J19" s="26"/>
      <c r="K19" s="13">
        <f t="shared" si="8"/>
        <v>0</v>
      </c>
      <c r="L19" s="54"/>
      <c r="M19" s="53">
        <f t="shared" si="9"/>
        <v>8</v>
      </c>
      <c r="N19" s="33">
        <f t="shared" si="0"/>
        <v>0</v>
      </c>
      <c r="O19" s="44">
        <f t="shared" si="1"/>
        <v>0</v>
      </c>
      <c r="P19" s="46">
        <f t="shared" si="2"/>
        <v>0</v>
      </c>
      <c r="Q19" s="46">
        <f t="shared" si="3"/>
        <v>0</v>
      </c>
      <c r="R19" s="46">
        <f t="shared" si="4"/>
        <v>0</v>
      </c>
      <c r="S19" s="46">
        <f t="shared" si="5"/>
        <v>0</v>
      </c>
      <c r="T19" s="46">
        <f t="shared" si="6"/>
        <v>0</v>
      </c>
      <c r="U19" s="46">
        <f t="shared" si="7"/>
        <v>0</v>
      </c>
    </row>
    <row r="20" spans="1:21" s="13" customFormat="1" ht="22.5" customHeight="1" x14ac:dyDescent="0.2">
      <c r="A20" s="46">
        <v>9</v>
      </c>
      <c r="B20" s="46">
        <f>'Game Schedule &amp; Roster'!H12</f>
        <v>0</v>
      </c>
      <c r="C20" s="47">
        <f>'Game Schedule &amp; Roster'!I12</f>
        <v>0</v>
      </c>
      <c r="D20" s="46"/>
      <c r="E20" s="46"/>
      <c r="F20" s="46"/>
      <c r="G20" s="46"/>
      <c r="H20" s="46"/>
      <c r="I20" s="46"/>
      <c r="J20" s="26"/>
      <c r="K20" s="13">
        <f t="shared" si="8"/>
        <v>0</v>
      </c>
      <c r="L20" s="54"/>
      <c r="M20" s="52">
        <f t="shared" si="9"/>
        <v>9</v>
      </c>
      <c r="N20" s="45">
        <f t="shared" si="0"/>
        <v>0</v>
      </c>
      <c r="O20" s="43">
        <f t="shared" si="1"/>
        <v>0</v>
      </c>
      <c r="P20" s="50">
        <f t="shared" si="2"/>
        <v>0</v>
      </c>
      <c r="Q20" s="50">
        <f t="shared" si="3"/>
        <v>0</v>
      </c>
      <c r="R20" s="50">
        <f t="shared" si="4"/>
        <v>0</v>
      </c>
      <c r="S20" s="50">
        <f t="shared" si="5"/>
        <v>0</v>
      </c>
      <c r="T20" s="50">
        <f t="shared" si="6"/>
        <v>0</v>
      </c>
      <c r="U20" s="50">
        <f t="shared" si="7"/>
        <v>0</v>
      </c>
    </row>
    <row r="21" spans="1:21" s="13" customFormat="1" ht="22.5" customHeight="1" x14ac:dyDescent="0.2">
      <c r="A21" s="46">
        <v>10</v>
      </c>
      <c r="B21" s="46">
        <f>'Game Schedule &amp; Roster'!H13</f>
        <v>0</v>
      </c>
      <c r="C21" s="47">
        <f>'Game Schedule &amp; Roster'!I13</f>
        <v>0</v>
      </c>
      <c r="D21" s="46"/>
      <c r="E21" s="46"/>
      <c r="F21" s="46"/>
      <c r="G21" s="46"/>
      <c r="H21" s="46"/>
      <c r="I21" s="46"/>
      <c r="J21" s="26"/>
      <c r="K21" s="13">
        <f t="shared" si="8"/>
        <v>0</v>
      </c>
      <c r="L21" s="54"/>
      <c r="M21" s="53">
        <f t="shared" si="9"/>
        <v>10</v>
      </c>
      <c r="N21" s="33">
        <f t="shared" si="0"/>
        <v>0</v>
      </c>
      <c r="O21" s="44">
        <f t="shared" si="1"/>
        <v>0</v>
      </c>
      <c r="P21" s="46">
        <f t="shared" si="2"/>
        <v>0</v>
      </c>
      <c r="Q21" s="46">
        <f t="shared" si="3"/>
        <v>0</v>
      </c>
      <c r="R21" s="46">
        <f t="shared" si="4"/>
        <v>0</v>
      </c>
      <c r="S21" s="46">
        <f t="shared" si="5"/>
        <v>0</v>
      </c>
      <c r="T21" s="46">
        <f t="shared" si="6"/>
        <v>0</v>
      </c>
      <c r="U21" s="46">
        <f t="shared" si="7"/>
        <v>0</v>
      </c>
    </row>
    <row r="22" spans="1:21" s="13" customFormat="1" ht="22.5" customHeight="1" x14ac:dyDescent="0.2">
      <c r="A22" s="46">
        <v>11</v>
      </c>
      <c r="B22" s="46">
        <f>'Game Schedule &amp; Roster'!H14</f>
        <v>0</v>
      </c>
      <c r="C22" s="47">
        <f>'Game Schedule &amp; Roster'!I14</f>
        <v>0</v>
      </c>
      <c r="D22" s="46"/>
      <c r="E22" s="46"/>
      <c r="F22" s="46"/>
      <c r="G22" s="46"/>
      <c r="H22" s="46"/>
      <c r="I22" s="46"/>
      <c r="J22" s="26"/>
      <c r="K22" s="13">
        <f t="shared" si="8"/>
        <v>0</v>
      </c>
      <c r="L22" s="54"/>
      <c r="M22" s="52">
        <f t="shared" si="9"/>
        <v>11</v>
      </c>
      <c r="N22" s="45">
        <f t="shared" si="0"/>
        <v>0</v>
      </c>
      <c r="O22" s="43">
        <f t="shared" si="1"/>
        <v>0</v>
      </c>
      <c r="P22" s="50">
        <f t="shared" si="2"/>
        <v>0</v>
      </c>
      <c r="Q22" s="50">
        <f t="shared" si="3"/>
        <v>0</v>
      </c>
      <c r="R22" s="50">
        <f t="shared" si="4"/>
        <v>0</v>
      </c>
      <c r="S22" s="50">
        <f t="shared" si="5"/>
        <v>0</v>
      </c>
      <c r="T22" s="50">
        <f t="shared" si="6"/>
        <v>0</v>
      </c>
      <c r="U22" s="50">
        <f t="shared" si="7"/>
        <v>0</v>
      </c>
    </row>
    <row r="23" spans="1:21" s="13" customFormat="1" ht="22.5" customHeight="1" x14ac:dyDescent="0.2">
      <c r="A23" s="46">
        <v>12</v>
      </c>
      <c r="B23" s="46">
        <f>'Game Schedule &amp; Roster'!H15</f>
        <v>0</v>
      </c>
      <c r="C23" s="47">
        <f>'Game Schedule &amp; Roster'!I15</f>
        <v>0</v>
      </c>
      <c r="D23" s="46"/>
      <c r="E23" s="46"/>
      <c r="F23" s="46"/>
      <c r="G23" s="46"/>
      <c r="H23" s="46"/>
      <c r="I23" s="46"/>
      <c r="J23" s="26"/>
      <c r="K23" s="13">
        <f t="shared" si="8"/>
        <v>0</v>
      </c>
      <c r="L23" s="54"/>
      <c r="M23" s="53">
        <f t="shared" si="9"/>
        <v>12</v>
      </c>
      <c r="N23" s="33">
        <f t="shared" si="0"/>
        <v>0</v>
      </c>
      <c r="O23" s="44">
        <f t="shared" si="1"/>
        <v>0</v>
      </c>
      <c r="P23" s="46">
        <f t="shared" si="2"/>
        <v>0</v>
      </c>
      <c r="Q23" s="46">
        <f t="shared" si="3"/>
        <v>0</v>
      </c>
      <c r="R23" s="46">
        <f t="shared" si="4"/>
        <v>0</v>
      </c>
      <c r="S23" s="46">
        <f t="shared" si="5"/>
        <v>0</v>
      </c>
      <c r="T23" s="46">
        <f t="shared" si="6"/>
        <v>0</v>
      </c>
      <c r="U23" s="46">
        <f t="shared" si="7"/>
        <v>0</v>
      </c>
    </row>
    <row r="24" spans="1:21" s="13" customFormat="1" ht="22.5" customHeight="1" x14ac:dyDescent="0.2">
      <c r="A24" s="46">
        <v>13</v>
      </c>
      <c r="B24" s="46">
        <f>'Game Schedule &amp; Roster'!H16</f>
        <v>0</v>
      </c>
      <c r="C24" s="47">
        <f>'Game Schedule &amp; Roster'!I16</f>
        <v>0</v>
      </c>
      <c r="D24" s="46"/>
      <c r="E24" s="46"/>
      <c r="F24" s="46"/>
      <c r="G24" s="46"/>
      <c r="H24" s="46"/>
      <c r="I24" s="46"/>
      <c r="J24" s="26"/>
      <c r="K24" s="13">
        <f t="shared" si="8"/>
        <v>0</v>
      </c>
      <c r="L24" s="54"/>
      <c r="M24" s="52">
        <f t="shared" si="9"/>
        <v>13</v>
      </c>
      <c r="N24" s="45">
        <f t="shared" si="0"/>
        <v>0</v>
      </c>
      <c r="O24" s="43">
        <f t="shared" si="1"/>
        <v>0</v>
      </c>
      <c r="P24" s="50">
        <f t="shared" si="2"/>
        <v>0</v>
      </c>
      <c r="Q24" s="50">
        <f t="shared" si="3"/>
        <v>0</v>
      </c>
      <c r="R24" s="50">
        <f t="shared" si="4"/>
        <v>0</v>
      </c>
      <c r="S24" s="50">
        <f t="shared" si="5"/>
        <v>0</v>
      </c>
      <c r="T24" s="50">
        <f t="shared" si="6"/>
        <v>0</v>
      </c>
      <c r="U24" s="50">
        <f t="shared" si="7"/>
        <v>0</v>
      </c>
    </row>
    <row r="25" spans="1:21" ht="22.5" customHeight="1" x14ac:dyDescent="0.2">
      <c r="A25" s="46">
        <v>14</v>
      </c>
      <c r="B25" s="46">
        <f>'Game Schedule &amp; Roster'!H17</f>
        <v>0</v>
      </c>
      <c r="C25" s="47">
        <f>'Game Schedule &amp; Roster'!I17</f>
        <v>0</v>
      </c>
      <c r="D25" s="46"/>
      <c r="E25" s="46"/>
      <c r="F25" s="46"/>
      <c r="G25" s="46"/>
      <c r="H25" s="46"/>
      <c r="I25" s="46"/>
      <c r="J25" s="26"/>
      <c r="K25" s="13">
        <f t="shared" si="8"/>
        <v>0</v>
      </c>
      <c r="M25" s="53">
        <f t="shared" si="9"/>
        <v>14</v>
      </c>
      <c r="N25" s="33">
        <f t="shared" si="0"/>
        <v>0</v>
      </c>
      <c r="O25" s="44">
        <f t="shared" si="1"/>
        <v>0</v>
      </c>
      <c r="P25" s="46">
        <f t="shared" si="2"/>
        <v>0</v>
      </c>
      <c r="Q25" s="46">
        <f t="shared" si="3"/>
        <v>0</v>
      </c>
      <c r="R25" s="46">
        <f t="shared" si="4"/>
        <v>0</v>
      </c>
      <c r="S25" s="46">
        <f t="shared" si="5"/>
        <v>0</v>
      </c>
      <c r="T25" s="46">
        <f t="shared" si="6"/>
        <v>0</v>
      </c>
      <c r="U25" s="46">
        <f t="shared" si="7"/>
        <v>0</v>
      </c>
    </row>
    <row r="26" spans="1:21" ht="15" x14ac:dyDescent="0.2">
      <c r="A26" s="41"/>
      <c r="B26" s="41"/>
      <c r="C26" s="47"/>
      <c r="D26" s="46"/>
      <c r="E26" s="46"/>
      <c r="F26" s="46"/>
      <c r="G26" s="46"/>
      <c r="H26" s="46"/>
      <c r="I26" s="46"/>
    </row>
    <row r="27" spans="1:21" x14ac:dyDescent="0.2">
      <c r="D27" s="1" t="str">
        <f t="shared" ref="D27:I27" si="10">IF((COUNTIF(D$12:D$25,"P")*COUNTIF(D$12:D$25,"C")*COUNTIF(D$12:D$25,"1")*COUNTIF(D$12:D$25,"2")*COUNTIF(D$12:D$25,"3")*COUNTIF(D$12:D$25,"SS")*COUNTIF(D$12:D$25,"LF")*COUNTIF(D$12:D$25,"CF")*COUNTIF(D$12:D$25,"RF"))=1,"OK","ERROR")</f>
        <v>ERROR</v>
      </c>
      <c r="E27" s="1" t="str">
        <f t="shared" si="10"/>
        <v>ERROR</v>
      </c>
      <c r="F27" s="1" t="str">
        <f t="shared" si="10"/>
        <v>ERROR</v>
      </c>
      <c r="G27" s="1" t="str">
        <f t="shared" si="10"/>
        <v>ERROR</v>
      </c>
      <c r="H27" s="1" t="str">
        <f t="shared" si="10"/>
        <v>ERROR</v>
      </c>
      <c r="I27" s="1" t="str">
        <f t="shared" si="10"/>
        <v>ERROR</v>
      </c>
    </row>
    <row r="28" spans="1:21" x14ac:dyDescent="0.2">
      <c r="C28" t="s">
        <v>28</v>
      </c>
      <c r="D28">
        <f t="shared" ref="D28:I28" si="11">COUNTIF(D$12:D$25,"Sit")</f>
        <v>0</v>
      </c>
      <c r="E28">
        <f t="shared" si="11"/>
        <v>0</v>
      </c>
      <c r="F28">
        <f t="shared" si="11"/>
        <v>0</v>
      </c>
      <c r="G28">
        <f t="shared" si="11"/>
        <v>0</v>
      </c>
      <c r="H28">
        <f t="shared" si="11"/>
        <v>0</v>
      </c>
      <c r="I28">
        <f t="shared" si="11"/>
        <v>0</v>
      </c>
    </row>
    <row r="29" spans="1:21" x14ac:dyDescent="0.2">
      <c r="B29" s="11"/>
      <c r="C29" s="12" t="s">
        <v>16</v>
      </c>
    </row>
    <row r="30" spans="1:21" ht="15" x14ac:dyDescent="0.2">
      <c r="B30" s="27"/>
      <c r="C30" s="28" t="s">
        <v>22</v>
      </c>
      <c r="D30" s="22"/>
      <c r="E30" s="22"/>
      <c r="F30" s="22"/>
      <c r="G30" s="22"/>
      <c r="H30" s="22"/>
      <c r="I30" s="22"/>
    </row>
    <row r="31" spans="1:21" x14ac:dyDescent="0.2">
      <c r="B31" s="29"/>
      <c r="C31" s="28" t="s">
        <v>23</v>
      </c>
    </row>
    <row r="33" spans="1:9" ht="15" x14ac:dyDescent="0.2">
      <c r="A33" s="69"/>
      <c r="B33" s="22"/>
      <c r="C33" s="68"/>
      <c r="D33" s="69"/>
      <c r="E33" s="69"/>
      <c r="F33" s="69"/>
      <c r="G33" s="69"/>
      <c r="H33" s="69"/>
      <c r="I33" s="69"/>
    </row>
    <row r="34" spans="1:9" ht="15" x14ac:dyDescent="0.2">
      <c r="A34" s="69"/>
      <c r="B34" s="22"/>
      <c r="C34" s="68"/>
      <c r="D34" s="69"/>
      <c r="E34" s="69"/>
      <c r="F34" s="69"/>
      <c r="G34" s="69"/>
      <c r="H34" s="69"/>
      <c r="I34" s="69"/>
    </row>
    <row r="35" spans="1:9" ht="15" x14ac:dyDescent="0.2">
      <c r="A35" s="69"/>
      <c r="B35" s="22"/>
      <c r="C35" s="68"/>
      <c r="D35" s="69"/>
      <c r="E35" s="69"/>
      <c r="F35" s="69"/>
      <c r="G35" s="69"/>
      <c r="H35" s="69"/>
      <c r="I35" s="69"/>
    </row>
    <row r="36" spans="1:9" ht="15" x14ac:dyDescent="0.2">
      <c r="A36" s="69"/>
      <c r="B36" s="22"/>
      <c r="C36" s="68"/>
      <c r="D36" s="69"/>
      <c r="E36" s="69"/>
      <c r="F36" s="69"/>
      <c r="G36" s="69"/>
      <c r="H36" s="69"/>
      <c r="I36" s="69"/>
    </row>
    <row r="37" spans="1:9" ht="15" x14ac:dyDescent="0.2">
      <c r="A37" s="69"/>
      <c r="B37" s="22"/>
      <c r="C37" s="68"/>
      <c r="D37" s="69"/>
      <c r="E37" s="69"/>
      <c r="F37" s="69"/>
      <c r="G37" s="69"/>
      <c r="H37" s="69"/>
      <c r="I37" s="69"/>
    </row>
    <row r="38" spans="1:9" ht="15" x14ac:dyDescent="0.2">
      <c r="A38" s="69"/>
      <c r="B38" s="22"/>
      <c r="C38" s="68"/>
      <c r="D38" s="69"/>
      <c r="E38" s="69"/>
      <c r="F38" s="69"/>
      <c r="G38" s="69"/>
      <c r="H38" s="69"/>
      <c r="I38" s="69"/>
    </row>
    <row r="39" spans="1:9" ht="15" x14ac:dyDescent="0.2">
      <c r="A39" s="69"/>
      <c r="B39" s="22"/>
      <c r="C39" s="68"/>
      <c r="D39" s="22"/>
      <c r="E39" s="22"/>
      <c r="F39" s="22"/>
      <c r="G39" s="22"/>
      <c r="H39" s="22"/>
      <c r="I39" s="22"/>
    </row>
    <row r="40" spans="1:9" ht="15" x14ac:dyDescent="0.2">
      <c r="A40" s="69"/>
      <c r="B40" s="22"/>
      <c r="C40" s="68"/>
      <c r="D40" s="22"/>
      <c r="E40" s="22"/>
      <c r="F40" s="22"/>
      <c r="G40" s="22"/>
      <c r="H40" s="22"/>
      <c r="I40" s="22"/>
    </row>
    <row r="41" spans="1:9" x14ac:dyDescent="0.2">
      <c r="A41" s="69"/>
      <c r="B41" s="69"/>
      <c r="C41" s="69"/>
      <c r="D41" s="69"/>
      <c r="E41" s="69"/>
      <c r="F41" s="69"/>
      <c r="G41" s="69"/>
      <c r="H41" s="69"/>
      <c r="I41" s="69"/>
    </row>
    <row r="42" spans="1:9" x14ac:dyDescent="0.2">
      <c r="A42" s="69"/>
      <c r="B42" s="69"/>
      <c r="C42" s="69"/>
      <c r="D42" s="69"/>
      <c r="E42" s="69"/>
      <c r="F42" s="69"/>
      <c r="G42" s="69"/>
      <c r="H42" s="69"/>
      <c r="I42" s="69"/>
    </row>
    <row r="43" spans="1:9" x14ac:dyDescent="0.2">
      <c r="A43" s="69"/>
      <c r="B43" s="69"/>
      <c r="C43" s="69"/>
      <c r="D43" s="69"/>
      <c r="E43" s="69"/>
      <c r="F43" s="69"/>
      <c r="G43" s="69"/>
      <c r="H43" s="69"/>
      <c r="I43" s="69"/>
    </row>
    <row r="44" spans="1:9" x14ac:dyDescent="0.2">
      <c r="A44" s="69"/>
      <c r="B44" s="69"/>
      <c r="C44" s="69"/>
      <c r="D44" s="69"/>
      <c r="E44" s="69"/>
      <c r="F44" s="69"/>
      <c r="G44" s="69"/>
      <c r="H44" s="69"/>
      <c r="I44" s="69"/>
    </row>
    <row r="45" spans="1:9" x14ac:dyDescent="0.2">
      <c r="A45" s="69"/>
      <c r="B45" s="69"/>
      <c r="C45" s="69"/>
      <c r="D45" s="69"/>
      <c r="E45" s="69"/>
      <c r="F45" s="69"/>
      <c r="G45" s="69"/>
      <c r="H45" s="69"/>
      <c r="I45" s="69"/>
    </row>
    <row r="46" spans="1:9" x14ac:dyDescent="0.2">
      <c r="A46" s="69"/>
      <c r="B46" s="69"/>
      <c r="C46" s="69"/>
      <c r="D46" s="69"/>
      <c r="E46" s="69"/>
      <c r="F46" s="69"/>
      <c r="G46" s="69"/>
      <c r="H46" s="69"/>
      <c r="I46" s="69"/>
    </row>
    <row r="47" spans="1:9" x14ac:dyDescent="0.2">
      <c r="A47" s="69"/>
      <c r="B47" s="69"/>
      <c r="C47" s="69"/>
      <c r="D47" s="69"/>
      <c r="E47" s="69"/>
      <c r="F47" s="69"/>
      <c r="G47" s="69"/>
      <c r="H47" s="69"/>
      <c r="I47" s="69"/>
    </row>
    <row r="48" spans="1:9" x14ac:dyDescent="0.2">
      <c r="A48" s="69"/>
      <c r="B48" s="69"/>
      <c r="C48" s="69"/>
      <c r="D48" s="69"/>
      <c r="E48" s="69"/>
      <c r="F48" s="69"/>
      <c r="G48" s="69"/>
      <c r="H48" s="69"/>
      <c r="I48" s="69"/>
    </row>
    <row r="49" spans="1:9" x14ac:dyDescent="0.2">
      <c r="A49" s="69"/>
      <c r="B49" s="69"/>
      <c r="C49" s="69"/>
      <c r="D49" s="69"/>
      <c r="E49" s="69"/>
      <c r="F49" s="69"/>
      <c r="G49" s="69"/>
      <c r="H49" s="69"/>
      <c r="I49" s="69"/>
    </row>
    <row r="50" spans="1:9" x14ac:dyDescent="0.2">
      <c r="A50" s="69"/>
      <c r="B50" s="69"/>
      <c r="C50" s="69"/>
      <c r="D50" s="69"/>
      <c r="E50" s="69"/>
      <c r="F50" s="69"/>
      <c r="G50" s="69"/>
      <c r="H50" s="69"/>
      <c r="I50" s="69"/>
    </row>
    <row r="51" spans="1:9" x14ac:dyDescent="0.2">
      <c r="A51" s="69"/>
      <c r="B51" s="69"/>
      <c r="C51" s="69"/>
      <c r="D51" s="69"/>
      <c r="E51" s="69"/>
      <c r="F51" s="69"/>
      <c r="G51" s="69"/>
      <c r="H51" s="69"/>
      <c r="I51" s="69"/>
    </row>
    <row r="52" spans="1:9" x14ac:dyDescent="0.2">
      <c r="A52" s="69"/>
      <c r="B52" s="69"/>
      <c r="C52" s="69"/>
      <c r="D52" s="69"/>
      <c r="E52" s="69"/>
      <c r="F52" s="69"/>
      <c r="G52" s="69"/>
      <c r="H52" s="69"/>
      <c r="I52" s="69"/>
    </row>
    <row r="53" spans="1:9" x14ac:dyDescent="0.2">
      <c r="A53" s="69"/>
      <c r="B53" s="69"/>
      <c r="C53" s="69"/>
      <c r="D53" s="69"/>
      <c r="E53" s="69"/>
      <c r="F53" s="69"/>
      <c r="G53" s="69"/>
      <c r="H53" s="69"/>
      <c r="I53" s="69"/>
    </row>
    <row r="54" spans="1:9" x14ac:dyDescent="0.2">
      <c r="A54" s="69"/>
      <c r="B54" s="69"/>
      <c r="C54" s="69"/>
      <c r="D54" s="69"/>
      <c r="E54" s="69"/>
      <c r="F54" s="69"/>
      <c r="G54" s="69"/>
      <c r="H54" s="69"/>
      <c r="I54" s="69"/>
    </row>
    <row r="55" spans="1:9" x14ac:dyDescent="0.2">
      <c r="A55" s="69"/>
      <c r="B55" s="69"/>
      <c r="C55" s="69"/>
      <c r="D55" s="69"/>
      <c r="E55" s="69"/>
      <c r="F55" s="69"/>
      <c r="G55" s="69"/>
      <c r="H55" s="69"/>
      <c r="I55" s="69"/>
    </row>
    <row r="56" spans="1:9" x14ac:dyDescent="0.2">
      <c r="A56" s="69"/>
      <c r="B56" s="69"/>
      <c r="C56" s="69"/>
      <c r="D56" s="69"/>
      <c r="E56" s="69"/>
      <c r="F56" s="69"/>
      <c r="G56" s="69"/>
      <c r="H56" s="69"/>
      <c r="I56" s="69"/>
    </row>
    <row r="57" spans="1:9" x14ac:dyDescent="0.2">
      <c r="A57" s="69"/>
      <c r="B57" s="69"/>
      <c r="C57" s="69"/>
      <c r="D57" s="69"/>
      <c r="E57" s="69"/>
      <c r="F57" s="69"/>
      <c r="G57" s="69"/>
      <c r="H57" s="69"/>
      <c r="I57" s="69"/>
    </row>
    <row r="58" spans="1:9" x14ac:dyDescent="0.2">
      <c r="A58" s="69"/>
      <c r="B58" s="69"/>
      <c r="C58" s="69"/>
      <c r="D58" s="69"/>
      <c r="E58" s="69"/>
      <c r="F58" s="69"/>
      <c r="G58" s="69"/>
      <c r="H58" s="69"/>
      <c r="I58" s="69"/>
    </row>
    <row r="59" spans="1:9" x14ac:dyDescent="0.2">
      <c r="A59" s="69"/>
      <c r="B59" s="69"/>
      <c r="C59" s="69"/>
      <c r="D59" s="69"/>
      <c r="E59" s="69"/>
      <c r="F59" s="69"/>
      <c r="G59" s="69"/>
      <c r="H59" s="69"/>
      <c r="I59" s="69"/>
    </row>
    <row r="60" spans="1:9" x14ac:dyDescent="0.2">
      <c r="A60" s="69"/>
      <c r="B60" s="69"/>
      <c r="C60" s="69"/>
      <c r="D60" s="69"/>
      <c r="E60" s="69"/>
      <c r="F60" s="69"/>
      <c r="G60" s="69"/>
      <c r="H60" s="69"/>
      <c r="I60" s="69"/>
    </row>
    <row r="61" spans="1:9" x14ac:dyDescent="0.2">
      <c r="A61" s="69"/>
      <c r="B61" s="69"/>
      <c r="C61" s="69"/>
      <c r="D61" s="69"/>
      <c r="E61" s="69"/>
      <c r="F61" s="69"/>
      <c r="G61" s="69"/>
      <c r="H61" s="69"/>
      <c r="I61" s="69"/>
    </row>
    <row r="62" spans="1:9" x14ac:dyDescent="0.2">
      <c r="A62" s="69"/>
      <c r="B62" s="69"/>
      <c r="C62" s="69"/>
      <c r="D62" s="69"/>
      <c r="E62" s="69"/>
      <c r="F62" s="69"/>
      <c r="G62" s="69"/>
      <c r="H62" s="69"/>
      <c r="I62" s="69"/>
    </row>
    <row r="63" spans="1:9" x14ac:dyDescent="0.2">
      <c r="A63" s="69"/>
      <c r="B63" s="69"/>
      <c r="C63" s="69"/>
      <c r="D63" s="69"/>
      <c r="E63" s="69"/>
      <c r="F63" s="69"/>
      <c r="G63" s="69"/>
      <c r="H63" s="69"/>
      <c r="I63" s="69"/>
    </row>
    <row r="64" spans="1:9" x14ac:dyDescent="0.2">
      <c r="A64" s="69"/>
      <c r="B64" s="69"/>
      <c r="C64" s="69"/>
      <c r="D64" s="69"/>
      <c r="E64" s="69"/>
      <c r="F64" s="69"/>
      <c r="G64" s="69"/>
      <c r="H64" s="69"/>
      <c r="I64" s="69"/>
    </row>
    <row r="65" spans="1:9" x14ac:dyDescent="0.2">
      <c r="A65" s="69"/>
      <c r="B65" s="69"/>
      <c r="C65" s="69"/>
      <c r="D65" s="69"/>
      <c r="E65" s="69"/>
      <c r="F65" s="69"/>
      <c r="G65" s="69"/>
      <c r="H65" s="69"/>
      <c r="I65" s="69"/>
    </row>
    <row r="66" spans="1:9" x14ac:dyDescent="0.2">
      <c r="A66" s="69"/>
      <c r="B66" s="69"/>
      <c r="C66" s="69"/>
      <c r="D66" s="69"/>
      <c r="E66" s="69"/>
      <c r="F66" s="69"/>
      <c r="G66" s="69"/>
      <c r="H66" s="69"/>
      <c r="I66" s="69"/>
    </row>
  </sheetData>
  <mergeCells count="4">
    <mergeCell ref="D10:I10"/>
    <mergeCell ref="M10:O10"/>
    <mergeCell ref="M1:U1"/>
    <mergeCell ref="P10:U10"/>
  </mergeCells>
  <phoneticPr fontId="0" type="noConversion"/>
  <conditionalFormatting sqref="O9">
    <cfRule type="cellIs" dxfId="3" priority="1" stopIfTrue="1" operator="equal">
      <formula>"LFC-Home"</formula>
    </cfRule>
    <cfRule type="cellIs" dxfId="2" priority="2" stopIfTrue="1" operator="equal">
      <formula>"UF-Home"</formula>
    </cfRule>
  </conditionalFormatting>
  <pageMargins left="0.75" right="0.75" top="1" bottom="1" header="0.5" footer="0.5"/>
  <pageSetup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zoomScale="75" workbookViewId="0"/>
  </sheetViews>
  <sheetFormatPr defaultColWidth="8.85546875" defaultRowHeight="12.75" x14ac:dyDescent="0.2"/>
  <cols>
    <col min="1" max="1" width="9.140625" customWidth="1"/>
    <col min="2" max="2" width="15.140625" customWidth="1"/>
    <col min="3" max="3" width="22.28515625" bestFit="1" customWidth="1"/>
    <col min="4" max="9" width="7.42578125" customWidth="1"/>
    <col min="10" max="10" width="8.85546875" customWidth="1"/>
    <col min="11" max="11" width="12" bestFit="1" customWidth="1"/>
    <col min="12" max="12" width="8.85546875" style="16" customWidth="1"/>
    <col min="13" max="13" width="14.85546875" bestFit="1" customWidth="1"/>
    <col min="14" max="14" width="15.140625" customWidth="1"/>
    <col min="15" max="15" width="26" customWidth="1"/>
  </cols>
  <sheetData>
    <row r="1" spans="1:21" ht="20.25" x14ac:dyDescent="0.3">
      <c r="A1" s="10"/>
      <c r="B1" s="10"/>
      <c r="C1" s="10"/>
      <c r="D1" s="10"/>
      <c r="E1" s="10"/>
      <c r="F1" s="10"/>
      <c r="G1" s="10"/>
      <c r="H1" s="10"/>
      <c r="I1" s="10"/>
      <c r="M1" s="75" t="str">
        <f>'Game Schedule &amp; Roster'!A1</f>
        <v xml:space="preserve"> "Enter Your Team Name"</v>
      </c>
      <c r="N1" s="75"/>
      <c r="O1" s="75"/>
      <c r="P1" s="75"/>
      <c r="Q1" s="75"/>
      <c r="R1" s="75"/>
      <c r="S1" s="75"/>
      <c r="T1" s="75"/>
      <c r="U1" s="75"/>
    </row>
    <row r="5" spans="1:21" ht="15" x14ac:dyDescent="0.2">
      <c r="B5" s="7"/>
      <c r="C5" s="7"/>
      <c r="N5" s="7" t="s">
        <v>13</v>
      </c>
      <c r="O5" s="7">
        <v>13</v>
      </c>
    </row>
    <row r="6" spans="1:21" ht="15" x14ac:dyDescent="0.2">
      <c r="B6" s="7"/>
      <c r="C6" s="55"/>
      <c r="N6" s="7" t="s">
        <v>12</v>
      </c>
      <c r="O6" s="55">
        <f>VLOOKUP($O$5,'Game Schedule &amp; Roster'!$A$4:$F$17,2)</f>
        <v>0</v>
      </c>
    </row>
    <row r="7" spans="1:21" ht="15" x14ac:dyDescent="0.2">
      <c r="B7" s="7"/>
      <c r="C7" s="67"/>
      <c r="N7" s="7" t="s">
        <v>38</v>
      </c>
      <c r="O7" s="67">
        <f>VLOOKUP($O$5,'Game Schedule &amp; Roster'!$A$4:$F$17,3)</f>
        <v>0</v>
      </c>
    </row>
    <row r="8" spans="1:21" ht="15" x14ac:dyDescent="0.2">
      <c r="B8" s="7"/>
      <c r="C8" s="31"/>
      <c r="N8" s="7" t="s">
        <v>11</v>
      </c>
      <c r="O8" s="31">
        <f>VLOOKUP($O$5,'Game Schedule &amp; Roster'!$A$4:$F$17,4)</f>
        <v>0</v>
      </c>
    </row>
    <row r="9" spans="1:21" ht="15" x14ac:dyDescent="0.2">
      <c r="B9" s="7"/>
      <c r="C9" s="31"/>
      <c r="N9" s="7" t="s">
        <v>14</v>
      </c>
      <c r="O9" s="31" t="str">
        <f>CONCATENATE(VLOOKUP($O$5,'Game Schedule &amp; Roster'!$A$4:$F$17,6),"-",VLOOKUP($O$5,'Game Schedule &amp; Roster'!$A$4:$F$17,5))</f>
        <v>-</v>
      </c>
    </row>
    <row r="10" spans="1:21" x14ac:dyDescent="0.2">
      <c r="D10" s="74" t="s">
        <v>3</v>
      </c>
      <c r="E10" s="74"/>
      <c r="F10" s="74"/>
      <c r="G10" s="74"/>
      <c r="H10" s="74"/>
      <c r="I10" s="74"/>
      <c r="K10" s="1" t="s">
        <v>29</v>
      </c>
      <c r="M10" s="74" t="str">
        <f>CONCATENATE(A1," Batting Line-Up")</f>
        <v xml:space="preserve"> Batting Line-Up</v>
      </c>
      <c r="N10" s="74"/>
      <c r="O10" s="74"/>
      <c r="P10" s="74" t="s">
        <v>3</v>
      </c>
      <c r="Q10" s="74"/>
      <c r="R10" s="74"/>
      <c r="S10" s="74"/>
      <c r="T10" s="74"/>
      <c r="U10" s="74"/>
    </row>
    <row r="11" spans="1:21" ht="15.75" x14ac:dyDescent="0.25">
      <c r="A11" s="8" t="s">
        <v>30</v>
      </c>
      <c r="B11" s="9" t="s">
        <v>1</v>
      </c>
      <c r="C11" s="9" t="s">
        <v>2</v>
      </c>
      <c r="D11" s="9">
        <v>1</v>
      </c>
      <c r="E11" s="9">
        <v>2</v>
      </c>
      <c r="F11" s="9">
        <v>3</v>
      </c>
      <c r="G11" s="9">
        <v>4</v>
      </c>
      <c r="H11" s="9">
        <v>5</v>
      </c>
      <c r="I11" s="9">
        <v>6</v>
      </c>
      <c r="M11" s="51" t="s">
        <v>30</v>
      </c>
      <c r="N11" s="8" t="s">
        <v>1</v>
      </c>
      <c r="O11" s="9" t="s">
        <v>2</v>
      </c>
      <c r="P11" s="9">
        <v>1</v>
      </c>
      <c r="Q11" s="9">
        <v>2</v>
      </c>
      <c r="R11" s="9">
        <v>3</v>
      </c>
      <c r="S11" s="9">
        <v>4</v>
      </c>
      <c r="T11" s="9">
        <v>5</v>
      </c>
      <c r="U11" s="9">
        <v>6</v>
      </c>
    </row>
    <row r="12" spans="1:21" ht="22.5" customHeight="1" x14ac:dyDescent="0.2">
      <c r="A12" s="49">
        <v>1</v>
      </c>
      <c r="B12" s="46">
        <f>'Game Schedule &amp; Roster'!H4</f>
        <v>23</v>
      </c>
      <c r="C12" s="47" t="str">
        <f>'Game Schedule &amp; Roster'!I4</f>
        <v>Smith</v>
      </c>
      <c r="D12" s="46"/>
      <c r="E12" s="46"/>
      <c r="F12" s="46"/>
      <c r="G12" s="46"/>
      <c r="H12" s="46"/>
      <c r="I12" s="46"/>
      <c r="J12" s="26"/>
      <c r="K12">
        <f>COUNTIF($D12:$I12,"Sit")</f>
        <v>0</v>
      </c>
      <c r="L12" s="54"/>
      <c r="M12" s="52">
        <v>1</v>
      </c>
      <c r="N12" s="45">
        <f t="shared" ref="N12:N25" si="0">VLOOKUP($M12,$A$12:$C$25,2,FALSE)</f>
        <v>23</v>
      </c>
      <c r="O12" s="43" t="str">
        <f t="shared" ref="O12:O25" si="1">VLOOKUP($M12,$A$12:$C$25,3,FALSE)</f>
        <v>Smith</v>
      </c>
      <c r="P12" s="50">
        <f t="shared" ref="P12:P25" si="2">VLOOKUP($M12,$A$12:$I$25,4,FALSE)</f>
        <v>0</v>
      </c>
      <c r="Q12" s="50">
        <f t="shared" ref="Q12:Q25" si="3">VLOOKUP($M12,$A$12:$I$25,5,FALSE)</f>
        <v>0</v>
      </c>
      <c r="R12" s="50">
        <f t="shared" ref="R12:R25" si="4">VLOOKUP($M12,$A$12:$I$25,6,FALSE)</f>
        <v>0</v>
      </c>
      <c r="S12" s="50">
        <f t="shared" ref="S12:S25" si="5">VLOOKUP($M12,$A$12:$I$25,7,FALSE)</f>
        <v>0</v>
      </c>
      <c r="T12" s="50">
        <f t="shared" ref="T12:T25" si="6">VLOOKUP($M12,$A$12:$I$25,8,FALSE)</f>
        <v>0</v>
      </c>
      <c r="U12" s="50">
        <f t="shared" ref="U12:U25" si="7">VLOOKUP($M12,$A$12:$I$25,9,FALSE)</f>
        <v>0</v>
      </c>
    </row>
    <row r="13" spans="1:21" ht="22.5" customHeight="1" x14ac:dyDescent="0.2">
      <c r="A13" s="49">
        <v>2</v>
      </c>
      <c r="B13" s="46">
        <f>'Game Schedule &amp; Roster'!H5</f>
        <v>11</v>
      </c>
      <c r="C13" s="47" t="str">
        <f>'Game Schedule &amp; Roster'!I5</f>
        <v>Jones</v>
      </c>
      <c r="D13" s="46"/>
      <c r="E13" s="46"/>
      <c r="F13" s="46"/>
      <c r="G13" s="46"/>
      <c r="H13" s="46"/>
      <c r="I13" s="46"/>
      <c r="J13" s="26"/>
      <c r="K13">
        <f t="shared" ref="K13:K25" si="8">COUNTIF($D13:$I13,"Sit")</f>
        <v>0</v>
      </c>
      <c r="L13" s="54"/>
      <c r="M13" s="53">
        <f>+M12+1</f>
        <v>2</v>
      </c>
      <c r="N13" s="33">
        <f t="shared" si="0"/>
        <v>11</v>
      </c>
      <c r="O13" s="44" t="str">
        <f t="shared" si="1"/>
        <v>Jones</v>
      </c>
      <c r="P13" s="46">
        <f t="shared" si="2"/>
        <v>0</v>
      </c>
      <c r="Q13" s="46">
        <f t="shared" si="3"/>
        <v>0</v>
      </c>
      <c r="R13" s="46">
        <f t="shared" si="4"/>
        <v>0</v>
      </c>
      <c r="S13" s="46">
        <f t="shared" si="5"/>
        <v>0</v>
      </c>
      <c r="T13" s="46">
        <f t="shared" si="6"/>
        <v>0</v>
      </c>
      <c r="U13" s="46">
        <f t="shared" si="7"/>
        <v>0</v>
      </c>
    </row>
    <row r="14" spans="1:21" s="13" customFormat="1" ht="22.5" customHeight="1" x14ac:dyDescent="0.2">
      <c r="A14" s="49">
        <v>3</v>
      </c>
      <c r="B14" s="46">
        <f>'Game Schedule &amp; Roster'!H6</f>
        <v>0</v>
      </c>
      <c r="C14" s="47">
        <f>'Game Schedule &amp; Roster'!I6</f>
        <v>0</v>
      </c>
      <c r="D14" s="46"/>
      <c r="E14" s="46"/>
      <c r="F14" s="46"/>
      <c r="G14" s="46"/>
      <c r="H14" s="46"/>
      <c r="I14" s="46"/>
      <c r="J14" s="26"/>
      <c r="K14" s="13">
        <f t="shared" si="8"/>
        <v>0</v>
      </c>
      <c r="L14" s="54"/>
      <c r="M14" s="52">
        <f t="shared" ref="M14:M25" si="9">+M13+1</f>
        <v>3</v>
      </c>
      <c r="N14" s="45">
        <f t="shared" si="0"/>
        <v>0</v>
      </c>
      <c r="O14" s="43">
        <f t="shared" si="1"/>
        <v>0</v>
      </c>
      <c r="P14" s="50">
        <f t="shared" si="2"/>
        <v>0</v>
      </c>
      <c r="Q14" s="50">
        <f t="shared" si="3"/>
        <v>0</v>
      </c>
      <c r="R14" s="50">
        <f t="shared" si="4"/>
        <v>0</v>
      </c>
      <c r="S14" s="50">
        <f t="shared" si="5"/>
        <v>0</v>
      </c>
      <c r="T14" s="50">
        <f t="shared" si="6"/>
        <v>0</v>
      </c>
      <c r="U14" s="50">
        <f t="shared" si="7"/>
        <v>0</v>
      </c>
    </row>
    <row r="15" spans="1:21" s="13" customFormat="1" ht="22.5" customHeight="1" x14ac:dyDescent="0.2">
      <c r="A15" s="46">
        <v>4</v>
      </c>
      <c r="B15" s="46">
        <f>'Game Schedule &amp; Roster'!H7</f>
        <v>0</v>
      </c>
      <c r="C15" s="47">
        <f>'Game Schedule &amp; Roster'!I7</f>
        <v>0</v>
      </c>
      <c r="D15" s="46"/>
      <c r="E15" s="46"/>
      <c r="F15" s="46"/>
      <c r="G15" s="46"/>
      <c r="H15" s="46"/>
      <c r="I15" s="46"/>
      <c r="J15" s="26"/>
      <c r="K15" s="13">
        <f t="shared" si="8"/>
        <v>0</v>
      </c>
      <c r="L15" s="54"/>
      <c r="M15" s="53">
        <f t="shared" si="9"/>
        <v>4</v>
      </c>
      <c r="N15" s="33">
        <f t="shared" si="0"/>
        <v>0</v>
      </c>
      <c r="O15" s="44">
        <f t="shared" si="1"/>
        <v>0</v>
      </c>
      <c r="P15" s="46">
        <f t="shared" si="2"/>
        <v>0</v>
      </c>
      <c r="Q15" s="46">
        <f t="shared" si="3"/>
        <v>0</v>
      </c>
      <c r="R15" s="46">
        <f t="shared" si="4"/>
        <v>0</v>
      </c>
      <c r="S15" s="46">
        <f t="shared" si="5"/>
        <v>0</v>
      </c>
      <c r="T15" s="46">
        <f t="shared" si="6"/>
        <v>0</v>
      </c>
      <c r="U15" s="46">
        <f t="shared" si="7"/>
        <v>0</v>
      </c>
    </row>
    <row r="16" spans="1:21" s="13" customFormat="1" ht="22.5" customHeight="1" x14ac:dyDescent="0.2">
      <c r="A16" s="46">
        <v>5</v>
      </c>
      <c r="B16" s="46">
        <f>'Game Schedule &amp; Roster'!H8</f>
        <v>0</v>
      </c>
      <c r="C16" s="47">
        <f>'Game Schedule &amp; Roster'!I8</f>
        <v>0</v>
      </c>
      <c r="D16" s="46"/>
      <c r="E16" s="46"/>
      <c r="F16" s="46"/>
      <c r="G16" s="46"/>
      <c r="H16" s="46"/>
      <c r="I16" s="46"/>
      <c r="J16" s="26"/>
      <c r="K16" s="13">
        <f t="shared" si="8"/>
        <v>0</v>
      </c>
      <c r="L16" s="54"/>
      <c r="M16" s="52">
        <f t="shared" si="9"/>
        <v>5</v>
      </c>
      <c r="N16" s="45">
        <f t="shared" si="0"/>
        <v>0</v>
      </c>
      <c r="O16" s="43">
        <f t="shared" si="1"/>
        <v>0</v>
      </c>
      <c r="P16" s="50">
        <f t="shared" si="2"/>
        <v>0</v>
      </c>
      <c r="Q16" s="50">
        <f t="shared" si="3"/>
        <v>0</v>
      </c>
      <c r="R16" s="50">
        <f t="shared" si="4"/>
        <v>0</v>
      </c>
      <c r="S16" s="50">
        <f t="shared" si="5"/>
        <v>0</v>
      </c>
      <c r="T16" s="50">
        <f t="shared" si="6"/>
        <v>0</v>
      </c>
      <c r="U16" s="50">
        <f t="shared" si="7"/>
        <v>0</v>
      </c>
    </row>
    <row r="17" spans="1:21" s="13" customFormat="1" ht="22.5" customHeight="1" x14ac:dyDescent="0.2">
      <c r="A17" s="46">
        <v>6</v>
      </c>
      <c r="B17" s="46">
        <f>'Game Schedule &amp; Roster'!H9</f>
        <v>0</v>
      </c>
      <c r="C17" s="47">
        <f>'Game Schedule &amp; Roster'!I9</f>
        <v>0</v>
      </c>
      <c r="D17" s="46"/>
      <c r="E17" s="46"/>
      <c r="F17" s="46"/>
      <c r="G17" s="46"/>
      <c r="H17" s="46"/>
      <c r="I17" s="46"/>
      <c r="J17" s="26"/>
      <c r="K17" s="13">
        <f t="shared" si="8"/>
        <v>0</v>
      </c>
      <c r="L17" s="54"/>
      <c r="M17" s="53">
        <f t="shared" si="9"/>
        <v>6</v>
      </c>
      <c r="N17" s="33">
        <f t="shared" si="0"/>
        <v>0</v>
      </c>
      <c r="O17" s="44">
        <f t="shared" si="1"/>
        <v>0</v>
      </c>
      <c r="P17" s="46">
        <f t="shared" si="2"/>
        <v>0</v>
      </c>
      <c r="Q17" s="46">
        <f t="shared" si="3"/>
        <v>0</v>
      </c>
      <c r="R17" s="46">
        <f t="shared" si="4"/>
        <v>0</v>
      </c>
      <c r="S17" s="46">
        <f t="shared" si="5"/>
        <v>0</v>
      </c>
      <c r="T17" s="46">
        <f t="shared" si="6"/>
        <v>0</v>
      </c>
      <c r="U17" s="46">
        <f t="shared" si="7"/>
        <v>0</v>
      </c>
    </row>
    <row r="18" spans="1:21" ht="22.5" customHeight="1" x14ac:dyDescent="0.2">
      <c r="A18" s="46">
        <v>7</v>
      </c>
      <c r="B18" s="46">
        <f>'Game Schedule &amp; Roster'!H10</f>
        <v>0</v>
      </c>
      <c r="C18" s="47">
        <f>'Game Schedule &amp; Roster'!I10</f>
        <v>0</v>
      </c>
      <c r="D18" s="46"/>
      <c r="E18" s="46"/>
      <c r="F18" s="46"/>
      <c r="G18" s="46"/>
      <c r="H18" s="46"/>
      <c r="I18" s="46"/>
      <c r="J18" s="26"/>
      <c r="K18" s="13">
        <f t="shared" si="8"/>
        <v>0</v>
      </c>
      <c r="L18" s="54"/>
      <c r="M18" s="52">
        <f t="shared" si="9"/>
        <v>7</v>
      </c>
      <c r="N18" s="45">
        <f t="shared" si="0"/>
        <v>0</v>
      </c>
      <c r="O18" s="43">
        <f t="shared" si="1"/>
        <v>0</v>
      </c>
      <c r="P18" s="50">
        <f t="shared" si="2"/>
        <v>0</v>
      </c>
      <c r="Q18" s="50">
        <f t="shared" si="3"/>
        <v>0</v>
      </c>
      <c r="R18" s="50">
        <f t="shared" si="4"/>
        <v>0</v>
      </c>
      <c r="S18" s="50">
        <f t="shared" si="5"/>
        <v>0</v>
      </c>
      <c r="T18" s="50">
        <f t="shared" si="6"/>
        <v>0</v>
      </c>
      <c r="U18" s="50">
        <f t="shared" si="7"/>
        <v>0</v>
      </c>
    </row>
    <row r="19" spans="1:21" s="13" customFormat="1" ht="22.5" customHeight="1" x14ac:dyDescent="0.2">
      <c r="A19" s="46">
        <v>8</v>
      </c>
      <c r="B19" s="46">
        <f>'Game Schedule &amp; Roster'!H11</f>
        <v>0</v>
      </c>
      <c r="C19" s="47">
        <f>'Game Schedule &amp; Roster'!I11</f>
        <v>0</v>
      </c>
      <c r="D19" s="46"/>
      <c r="E19" s="46"/>
      <c r="F19" s="46"/>
      <c r="G19" s="46"/>
      <c r="H19" s="46"/>
      <c r="I19" s="46"/>
      <c r="J19" s="26"/>
      <c r="K19" s="13">
        <f t="shared" si="8"/>
        <v>0</v>
      </c>
      <c r="L19" s="54"/>
      <c r="M19" s="53">
        <f t="shared" si="9"/>
        <v>8</v>
      </c>
      <c r="N19" s="33">
        <f t="shared" si="0"/>
        <v>0</v>
      </c>
      <c r="O19" s="44">
        <f t="shared" si="1"/>
        <v>0</v>
      </c>
      <c r="P19" s="46">
        <f t="shared" si="2"/>
        <v>0</v>
      </c>
      <c r="Q19" s="46">
        <f t="shared" si="3"/>
        <v>0</v>
      </c>
      <c r="R19" s="46">
        <f t="shared" si="4"/>
        <v>0</v>
      </c>
      <c r="S19" s="46">
        <f t="shared" si="5"/>
        <v>0</v>
      </c>
      <c r="T19" s="46">
        <f t="shared" si="6"/>
        <v>0</v>
      </c>
      <c r="U19" s="46">
        <f t="shared" si="7"/>
        <v>0</v>
      </c>
    </row>
    <row r="20" spans="1:21" s="13" customFormat="1" ht="22.5" customHeight="1" x14ac:dyDescent="0.2">
      <c r="A20" s="46">
        <v>9</v>
      </c>
      <c r="B20" s="46">
        <f>'Game Schedule &amp; Roster'!H12</f>
        <v>0</v>
      </c>
      <c r="C20" s="47">
        <f>'Game Schedule &amp; Roster'!I12</f>
        <v>0</v>
      </c>
      <c r="D20" s="46"/>
      <c r="E20" s="46"/>
      <c r="F20" s="46"/>
      <c r="G20" s="46"/>
      <c r="H20" s="46"/>
      <c r="I20" s="46"/>
      <c r="J20" s="26"/>
      <c r="K20" s="13">
        <f t="shared" si="8"/>
        <v>0</v>
      </c>
      <c r="L20" s="54"/>
      <c r="M20" s="52">
        <f t="shared" si="9"/>
        <v>9</v>
      </c>
      <c r="N20" s="45">
        <f t="shared" si="0"/>
        <v>0</v>
      </c>
      <c r="O20" s="43">
        <f t="shared" si="1"/>
        <v>0</v>
      </c>
      <c r="P20" s="50">
        <f t="shared" si="2"/>
        <v>0</v>
      </c>
      <c r="Q20" s="50">
        <f t="shared" si="3"/>
        <v>0</v>
      </c>
      <c r="R20" s="50">
        <f t="shared" si="4"/>
        <v>0</v>
      </c>
      <c r="S20" s="50">
        <f t="shared" si="5"/>
        <v>0</v>
      </c>
      <c r="T20" s="50">
        <f t="shared" si="6"/>
        <v>0</v>
      </c>
      <c r="U20" s="50">
        <f t="shared" si="7"/>
        <v>0</v>
      </c>
    </row>
    <row r="21" spans="1:21" s="13" customFormat="1" ht="22.5" customHeight="1" x14ac:dyDescent="0.2">
      <c r="A21" s="46">
        <v>10</v>
      </c>
      <c r="B21" s="46">
        <f>'Game Schedule &amp; Roster'!H13</f>
        <v>0</v>
      </c>
      <c r="C21" s="47">
        <f>'Game Schedule &amp; Roster'!I13</f>
        <v>0</v>
      </c>
      <c r="D21" s="46"/>
      <c r="E21" s="46"/>
      <c r="F21" s="46"/>
      <c r="G21" s="46"/>
      <c r="H21" s="46"/>
      <c r="I21" s="46"/>
      <c r="J21" s="26"/>
      <c r="K21" s="13">
        <f t="shared" si="8"/>
        <v>0</v>
      </c>
      <c r="L21" s="54"/>
      <c r="M21" s="53">
        <f t="shared" si="9"/>
        <v>10</v>
      </c>
      <c r="N21" s="33">
        <f t="shared" si="0"/>
        <v>0</v>
      </c>
      <c r="O21" s="44">
        <f t="shared" si="1"/>
        <v>0</v>
      </c>
      <c r="P21" s="46">
        <f t="shared" si="2"/>
        <v>0</v>
      </c>
      <c r="Q21" s="46">
        <f t="shared" si="3"/>
        <v>0</v>
      </c>
      <c r="R21" s="46">
        <f t="shared" si="4"/>
        <v>0</v>
      </c>
      <c r="S21" s="46">
        <f t="shared" si="5"/>
        <v>0</v>
      </c>
      <c r="T21" s="46">
        <f t="shared" si="6"/>
        <v>0</v>
      </c>
      <c r="U21" s="46">
        <f t="shared" si="7"/>
        <v>0</v>
      </c>
    </row>
    <row r="22" spans="1:21" s="13" customFormat="1" ht="22.5" customHeight="1" x14ac:dyDescent="0.2">
      <c r="A22" s="46">
        <v>11</v>
      </c>
      <c r="B22" s="46">
        <f>'Game Schedule &amp; Roster'!H14</f>
        <v>0</v>
      </c>
      <c r="C22" s="47">
        <f>'Game Schedule &amp; Roster'!I14</f>
        <v>0</v>
      </c>
      <c r="D22" s="46"/>
      <c r="E22" s="46"/>
      <c r="F22" s="46"/>
      <c r="G22" s="46"/>
      <c r="H22" s="46"/>
      <c r="I22" s="46"/>
      <c r="J22" s="26"/>
      <c r="K22" s="13">
        <f t="shared" si="8"/>
        <v>0</v>
      </c>
      <c r="L22" s="54"/>
      <c r="M22" s="52">
        <f t="shared" si="9"/>
        <v>11</v>
      </c>
      <c r="N22" s="45">
        <f t="shared" si="0"/>
        <v>0</v>
      </c>
      <c r="O22" s="43">
        <f t="shared" si="1"/>
        <v>0</v>
      </c>
      <c r="P22" s="50">
        <f t="shared" si="2"/>
        <v>0</v>
      </c>
      <c r="Q22" s="50">
        <f t="shared" si="3"/>
        <v>0</v>
      </c>
      <c r="R22" s="50">
        <f t="shared" si="4"/>
        <v>0</v>
      </c>
      <c r="S22" s="50">
        <f t="shared" si="5"/>
        <v>0</v>
      </c>
      <c r="T22" s="50">
        <f t="shared" si="6"/>
        <v>0</v>
      </c>
      <c r="U22" s="50">
        <f t="shared" si="7"/>
        <v>0</v>
      </c>
    </row>
    <row r="23" spans="1:21" s="13" customFormat="1" ht="22.5" customHeight="1" x14ac:dyDescent="0.2">
      <c r="A23" s="46">
        <v>12</v>
      </c>
      <c r="B23" s="46">
        <f>'Game Schedule &amp; Roster'!H15</f>
        <v>0</v>
      </c>
      <c r="C23" s="47">
        <f>'Game Schedule &amp; Roster'!I15</f>
        <v>0</v>
      </c>
      <c r="D23" s="46"/>
      <c r="E23" s="46"/>
      <c r="F23" s="46"/>
      <c r="G23" s="46"/>
      <c r="H23" s="46"/>
      <c r="I23" s="46"/>
      <c r="J23" s="26"/>
      <c r="K23" s="13">
        <f t="shared" si="8"/>
        <v>0</v>
      </c>
      <c r="L23" s="54"/>
      <c r="M23" s="53">
        <f t="shared" si="9"/>
        <v>12</v>
      </c>
      <c r="N23" s="33">
        <f t="shared" si="0"/>
        <v>0</v>
      </c>
      <c r="O23" s="44">
        <f t="shared" si="1"/>
        <v>0</v>
      </c>
      <c r="P23" s="46">
        <f t="shared" si="2"/>
        <v>0</v>
      </c>
      <c r="Q23" s="46">
        <f t="shared" si="3"/>
        <v>0</v>
      </c>
      <c r="R23" s="46">
        <f t="shared" si="4"/>
        <v>0</v>
      </c>
      <c r="S23" s="46">
        <f t="shared" si="5"/>
        <v>0</v>
      </c>
      <c r="T23" s="46">
        <f t="shared" si="6"/>
        <v>0</v>
      </c>
      <c r="U23" s="46">
        <f t="shared" si="7"/>
        <v>0</v>
      </c>
    </row>
    <row r="24" spans="1:21" s="13" customFormat="1" ht="22.5" customHeight="1" x14ac:dyDescent="0.2">
      <c r="A24" s="46">
        <v>13</v>
      </c>
      <c r="B24" s="46">
        <f>'Game Schedule &amp; Roster'!H16</f>
        <v>0</v>
      </c>
      <c r="C24" s="47">
        <f>'Game Schedule &amp; Roster'!I16</f>
        <v>0</v>
      </c>
      <c r="D24" s="46"/>
      <c r="E24" s="46"/>
      <c r="F24" s="46"/>
      <c r="G24" s="46"/>
      <c r="H24" s="46"/>
      <c r="I24" s="46"/>
      <c r="J24" s="26"/>
      <c r="K24" s="13">
        <f t="shared" si="8"/>
        <v>0</v>
      </c>
      <c r="L24" s="54"/>
      <c r="M24" s="52">
        <f t="shared" si="9"/>
        <v>13</v>
      </c>
      <c r="N24" s="45">
        <f t="shared" si="0"/>
        <v>0</v>
      </c>
      <c r="O24" s="43">
        <f t="shared" si="1"/>
        <v>0</v>
      </c>
      <c r="P24" s="50">
        <f t="shared" si="2"/>
        <v>0</v>
      </c>
      <c r="Q24" s="50">
        <f t="shared" si="3"/>
        <v>0</v>
      </c>
      <c r="R24" s="50">
        <f t="shared" si="4"/>
        <v>0</v>
      </c>
      <c r="S24" s="50">
        <f t="shared" si="5"/>
        <v>0</v>
      </c>
      <c r="T24" s="50">
        <f t="shared" si="6"/>
        <v>0</v>
      </c>
      <c r="U24" s="50">
        <f t="shared" si="7"/>
        <v>0</v>
      </c>
    </row>
    <row r="25" spans="1:21" ht="22.5" customHeight="1" x14ac:dyDescent="0.2">
      <c r="A25" s="46">
        <v>14</v>
      </c>
      <c r="B25" s="46">
        <f>'Game Schedule &amp; Roster'!H17</f>
        <v>0</v>
      </c>
      <c r="C25" s="47">
        <f>'Game Schedule &amp; Roster'!I17</f>
        <v>0</v>
      </c>
      <c r="D25" s="46"/>
      <c r="E25" s="46"/>
      <c r="F25" s="46"/>
      <c r="G25" s="46"/>
      <c r="H25" s="46"/>
      <c r="I25" s="46"/>
      <c r="J25" s="26"/>
      <c r="K25" s="13">
        <f t="shared" si="8"/>
        <v>0</v>
      </c>
      <c r="M25" s="53">
        <f t="shared" si="9"/>
        <v>14</v>
      </c>
      <c r="N25" s="33">
        <f t="shared" si="0"/>
        <v>0</v>
      </c>
      <c r="O25" s="44">
        <f t="shared" si="1"/>
        <v>0</v>
      </c>
      <c r="P25" s="46">
        <f t="shared" si="2"/>
        <v>0</v>
      </c>
      <c r="Q25" s="46">
        <f t="shared" si="3"/>
        <v>0</v>
      </c>
      <c r="R25" s="46">
        <f t="shared" si="4"/>
        <v>0</v>
      </c>
      <c r="S25" s="46">
        <f t="shared" si="5"/>
        <v>0</v>
      </c>
      <c r="T25" s="46">
        <f t="shared" si="6"/>
        <v>0</v>
      </c>
      <c r="U25" s="46">
        <f t="shared" si="7"/>
        <v>0</v>
      </c>
    </row>
    <row r="26" spans="1:21" ht="15" x14ac:dyDescent="0.2">
      <c r="A26" s="41"/>
      <c r="B26" s="41"/>
      <c r="C26" s="47"/>
      <c r="D26" s="46"/>
      <c r="E26" s="46"/>
      <c r="F26" s="46"/>
      <c r="G26" s="46"/>
      <c r="H26" s="46"/>
      <c r="I26" s="46"/>
    </row>
    <row r="27" spans="1:21" x14ac:dyDescent="0.2">
      <c r="D27" s="1" t="str">
        <f t="shared" ref="D27:I27" si="10">IF((COUNTIF(D$12:D$25,"P")*COUNTIF(D$12:D$25,"C")*COUNTIF(D$12:D$25,"1")*COUNTIF(D$12:D$25,"2")*COUNTIF(D$12:D$25,"3")*COUNTIF(D$12:D$25,"SS")*COUNTIF(D$12:D$25,"LF")*COUNTIF(D$12:D$25,"CF")*COUNTIF(D$12:D$25,"RF"))=1,"OK","ERROR")</f>
        <v>ERROR</v>
      </c>
      <c r="E27" s="1" t="str">
        <f t="shared" si="10"/>
        <v>ERROR</v>
      </c>
      <c r="F27" s="1" t="str">
        <f t="shared" si="10"/>
        <v>ERROR</v>
      </c>
      <c r="G27" s="1" t="str">
        <f t="shared" si="10"/>
        <v>ERROR</v>
      </c>
      <c r="H27" s="1" t="str">
        <f t="shared" si="10"/>
        <v>ERROR</v>
      </c>
      <c r="I27" s="1" t="str">
        <f t="shared" si="10"/>
        <v>ERROR</v>
      </c>
    </row>
    <row r="28" spans="1:21" x14ac:dyDescent="0.2">
      <c r="C28" t="s">
        <v>28</v>
      </c>
      <c r="D28">
        <f t="shared" ref="D28:I28" si="11">COUNTIF(D$12:D$25,"Sit")</f>
        <v>0</v>
      </c>
      <c r="E28">
        <f t="shared" si="11"/>
        <v>0</v>
      </c>
      <c r="F28">
        <f t="shared" si="11"/>
        <v>0</v>
      </c>
      <c r="G28">
        <f t="shared" si="11"/>
        <v>0</v>
      </c>
      <c r="H28">
        <f t="shared" si="11"/>
        <v>0</v>
      </c>
      <c r="I28">
        <f t="shared" si="11"/>
        <v>0</v>
      </c>
    </row>
    <row r="29" spans="1:21" x14ac:dyDescent="0.2">
      <c r="B29" s="11"/>
      <c r="C29" s="12" t="s">
        <v>16</v>
      </c>
    </row>
    <row r="30" spans="1:21" ht="15" x14ac:dyDescent="0.2">
      <c r="B30" s="27"/>
      <c r="C30" s="28" t="s">
        <v>22</v>
      </c>
      <c r="D30" s="22"/>
      <c r="E30" s="22"/>
      <c r="F30" s="22"/>
      <c r="G30" s="22"/>
      <c r="H30" s="22"/>
      <c r="I30" s="22"/>
    </row>
    <row r="31" spans="1:21" x14ac:dyDescent="0.2">
      <c r="B31" s="29"/>
      <c r="C31" s="28" t="s">
        <v>23</v>
      </c>
    </row>
    <row r="33" spans="1:11" ht="15" x14ac:dyDescent="0.2">
      <c r="A33" s="69"/>
      <c r="B33" s="22"/>
      <c r="C33" s="68"/>
      <c r="D33" s="69"/>
      <c r="E33" s="69"/>
      <c r="F33" s="69"/>
      <c r="G33" s="69"/>
      <c r="H33" s="69"/>
      <c r="I33" s="69"/>
      <c r="J33" s="69"/>
      <c r="K33" s="69"/>
    </row>
    <row r="34" spans="1:11" ht="15" x14ac:dyDescent="0.2">
      <c r="A34" s="69"/>
      <c r="B34" s="22"/>
      <c r="C34" s="68"/>
      <c r="D34" s="69"/>
      <c r="E34" s="69"/>
      <c r="F34" s="69"/>
      <c r="G34" s="69"/>
      <c r="H34" s="69"/>
      <c r="I34" s="69"/>
      <c r="J34" s="69"/>
      <c r="K34" s="69"/>
    </row>
    <row r="35" spans="1:11" ht="15" x14ac:dyDescent="0.2">
      <c r="A35" s="69"/>
      <c r="B35" s="22"/>
      <c r="C35" s="68"/>
      <c r="D35" s="69"/>
      <c r="E35" s="69"/>
      <c r="F35" s="69"/>
      <c r="G35" s="69"/>
      <c r="H35" s="69"/>
      <c r="I35" s="69"/>
      <c r="J35" s="69"/>
      <c r="K35" s="69"/>
    </row>
    <row r="36" spans="1:11" ht="15" x14ac:dyDescent="0.2">
      <c r="A36" s="69"/>
      <c r="B36" s="22"/>
      <c r="C36" s="68"/>
      <c r="D36" s="69"/>
      <c r="E36" s="69"/>
      <c r="F36" s="69"/>
      <c r="G36" s="69"/>
      <c r="H36" s="69"/>
      <c r="I36" s="69"/>
      <c r="J36" s="69"/>
      <c r="K36" s="69"/>
    </row>
    <row r="37" spans="1:11" ht="15" x14ac:dyDescent="0.2">
      <c r="A37" s="69"/>
      <c r="B37" s="22"/>
      <c r="C37" s="68"/>
      <c r="D37" s="69"/>
      <c r="E37" s="69"/>
      <c r="F37" s="69"/>
      <c r="G37" s="69"/>
      <c r="H37" s="69"/>
      <c r="I37" s="69"/>
      <c r="J37" s="69"/>
      <c r="K37" s="69"/>
    </row>
    <row r="38" spans="1:11" ht="15" x14ac:dyDescent="0.2">
      <c r="A38" s="69"/>
      <c r="B38" s="22"/>
      <c r="C38" s="68"/>
      <c r="D38" s="69"/>
      <c r="E38" s="69"/>
      <c r="F38" s="69"/>
      <c r="G38" s="69"/>
      <c r="H38" s="69"/>
      <c r="I38" s="69"/>
      <c r="J38" s="69"/>
      <c r="K38" s="69"/>
    </row>
    <row r="39" spans="1:11" ht="15" x14ac:dyDescent="0.2">
      <c r="A39" s="69"/>
      <c r="B39" s="22"/>
      <c r="C39" s="68"/>
      <c r="D39" s="22"/>
      <c r="E39" s="22"/>
      <c r="F39" s="22"/>
      <c r="G39" s="22"/>
      <c r="H39" s="22"/>
      <c r="I39" s="22"/>
      <c r="J39" s="69"/>
      <c r="K39" s="69"/>
    </row>
    <row r="40" spans="1:11" ht="15" x14ac:dyDescent="0.2">
      <c r="A40" s="69"/>
      <c r="B40" s="22"/>
      <c r="C40" s="68"/>
      <c r="D40" s="22"/>
      <c r="E40" s="22"/>
      <c r="F40" s="22"/>
      <c r="G40" s="22"/>
      <c r="H40" s="22"/>
      <c r="I40" s="22"/>
      <c r="J40" s="69"/>
      <c r="K40" s="69"/>
    </row>
    <row r="41" spans="1:11" x14ac:dyDescent="0.2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</row>
    <row r="42" spans="1:11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</row>
    <row r="43" spans="1:11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</row>
    <row r="46" spans="1:11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</row>
    <row r="47" spans="1:11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</row>
    <row r="48" spans="1:11" x14ac:dyDescent="0.2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</row>
    <row r="49" spans="1:11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x14ac:dyDescent="0.2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</row>
    <row r="51" spans="1:11" x14ac:dyDescent="0.2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x14ac:dyDescent="0.2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</row>
    <row r="53" spans="1:11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</row>
    <row r="54" spans="1:11" x14ac:dyDescent="0.2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</row>
    <row r="55" spans="1:11" x14ac:dyDescent="0.2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</row>
    <row r="56" spans="1:11" x14ac:dyDescent="0.2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</row>
    <row r="57" spans="1:11" x14ac:dyDescent="0.2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x14ac:dyDescent="0.2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</row>
    <row r="59" spans="1:11" x14ac:dyDescent="0.2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1:11" x14ac:dyDescent="0.2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</row>
    <row r="61" spans="1:11" x14ac:dyDescent="0.2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1:11" x14ac:dyDescent="0.2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</row>
    <row r="63" spans="1:11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</row>
    <row r="64" spans="1:11" x14ac:dyDescent="0.2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</row>
    <row r="65" spans="1:11" x14ac:dyDescent="0.2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</row>
    <row r="66" spans="1:11" x14ac:dyDescent="0.2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</row>
  </sheetData>
  <mergeCells count="4">
    <mergeCell ref="D10:I10"/>
    <mergeCell ref="M10:O10"/>
    <mergeCell ref="M1:U1"/>
    <mergeCell ref="P10:U10"/>
  </mergeCells>
  <phoneticPr fontId="0" type="noConversion"/>
  <conditionalFormatting sqref="O9">
    <cfRule type="cellIs" dxfId="1" priority="1" stopIfTrue="1" operator="equal">
      <formula>"LFC-Home"</formula>
    </cfRule>
    <cfRule type="cellIs" dxfId="0" priority="2" stopIfTrue="1" operator="equal">
      <formula>"UF-Home"</formula>
    </cfRule>
  </conditionalFormatting>
  <pageMargins left="0.75" right="0.75" top="1" bottom="1" header="0.5" footer="0.5"/>
  <pageSetup orientation="portrait" horizontalDpi="4294967293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I1"/>
    </sheetView>
  </sheetViews>
  <sheetFormatPr defaultColWidth="8.85546875" defaultRowHeight="12.75" x14ac:dyDescent="0.2"/>
  <cols>
    <col min="1" max="1" width="8.85546875" customWidth="1"/>
    <col min="2" max="2" width="17.28515625" customWidth="1"/>
    <col min="3" max="8" width="8.85546875" customWidth="1"/>
    <col min="9" max="9" width="12.140625" customWidth="1"/>
    <col min="10" max="12" width="8.85546875" customWidth="1"/>
    <col min="13" max="13" width="14.7109375" customWidth="1"/>
    <col min="14" max="14" width="13.28515625" customWidth="1"/>
    <col min="15" max="15" width="9.85546875" customWidth="1"/>
    <col min="16" max="19" width="8.85546875" customWidth="1"/>
    <col min="20" max="20" width="14" bestFit="1" customWidth="1"/>
  </cols>
  <sheetData>
    <row r="1" spans="1:20" ht="20.25" x14ac:dyDescent="0.3">
      <c r="A1" s="77" t="str">
        <f>'Game Schedule &amp; Roster'!A1:F1</f>
        <v xml:space="preserve"> "Enter Your Team Name"</v>
      </c>
      <c r="B1" s="77"/>
      <c r="C1" s="77"/>
      <c r="D1" s="77"/>
      <c r="E1" s="77"/>
      <c r="F1" s="77"/>
      <c r="G1" s="77"/>
      <c r="H1" s="77"/>
      <c r="I1" s="77"/>
    </row>
    <row r="3" spans="1:20" x14ac:dyDescent="0.2">
      <c r="E3" s="2" t="s">
        <v>15</v>
      </c>
    </row>
    <row r="5" spans="1:20" x14ac:dyDescent="0.2">
      <c r="C5" s="3"/>
      <c r="D5" s="3"/>
      <c r="E5" s="3"/>
      <c r="F5" s="3"/>
      <c r="G5" s="3"/>
      <c r="H5" s="3"/>
    </row>
    <row r="6" spans="1:20" x14ac:dyDescent="0.2">
      <c r="A6" s="4" t="s">
        <v>1</v>
      </c>
      <c r="B6" s="5" t="s">
        <v>2</v>
      </c>
      <c r="C6" s="5" t="s">
        <v>4</v>
      </c>
      <c r="D6" s="5" t="s">
        <v>5</v>
      </c>
      <c r="E6" s="5">
        <v>1</v>
      </c>
      <c r="F6" s="5">
        <v>2</v>
      </c>
      <c r="G6" s="5" t="s">
        <v>6</v>
      </c>
      <c r="H6" s="5">
        <v>3</v>
      </c>
      <c r="I6" s="5" t="s">
        <v>7</v>
      </c>
      <c r="J6" s="5" t="s">
        <v>8</v>
      </c>
      <c r="K6" s="5" t="s">
        <v>9</v>
      </c>
      <c r="L6" s="5" t="s">
        <v>10</v>
      </c>
      <c r="M6" s="15" t="s">
        <v>18</v>
      </c>
      <c r="N6" s="15" t="s">
        <v>21</v>
      </c>
      <c r="O6" s="36" t="s">
        <v>24</v>
      </c>
      <c r="P6" s="36" t="s">
        <v>25</v>
      </c>
      <c r="Q6" s="36" t="s">
        <v>10</v>
      </c>
      <c r="R6" s="36" t="s">
        <v>26</v>
      </c>
      <c r="S6" s="36" t="s">
        <v>27</v>
      </c>
    </row>
    <row r="7" spans="1:20" s="13" customFormat="1" x14ac:dyDescent="0.2">
      <c r="A7" s="33">
        <f>'Game Schedule &amp; Roster'!H4</f>
        <v>23</v>
      </c>
      <c r="B7" s="33" t="str">
        <f>'Game Schedule &amp; Roster'!I4</f>
        <v>Smith</v>
      </c>
      <c r="C7" s="34">
        <f>COUNTIF('G1'!$D12:$J12,C$6)+COUNTIF('G2'!$D12:$J12,C$6)+COUNTIF('G3'!$D12:$J12,C$6)+COUNTIF('G4'!$D12:$J12,C$6)+COUNTIF('G5'!$D12:$J12,C$6)+COUNTIF('G6'!$D12:$J12,C$6)+COUNTIF('G7'!$D12:$J12,C$6)+COUNTIF('G8'!$D12:$J12,C$6)+COUNTIF('G9'!$D12:$J12,C$6)+COUNTIF('G10'!$D12:$J12,C$6)+COUNTIF('G11'!$D12:$J12,C$6)+COUNTIF('G12'!$D12:$J12,C$6)+COUNTIF('G13'!$D12:$J12,C$6)</f>
        <v>0</v>
      </c>
      <c r="D7" s="34">
        <f>COUNTIF('G1'!$D12:$J12,D$6)+COUNTIF('G2'!$D12:$J12,D$6)+COUNTIF('G3'!$D12:$J12,D$6)+COUNTIF('G4'!$D12:$J12,D$6)+COUNTIF('G5'!$D12:$J12,D$6)+COUNTIF('G6'!$D12:$J12,D$6)+COUNTIF('G7'!$D12:$J12,D$6)+COUNTIF('G8'!$D12:$J12,D$6)+COUNTIF('G9'!$D12:$J12,D$6)+COUNTIF('G10'!$D12:$J12,D$6)+COUNTIF('G11'!$D12:$J12,D$6)+COUNTIF('G12'!$D12:$J12,D$6)+COUNTIF('G13'!$D12:$J12,D$6)</f>
        <v>0</v>
      </c>
      <c r="E7" s="34">
        <f>COUNTIF('G1'!$D12:$J12,E$6)+COUNTIF('G2'!$D12:$J12,E$6)+COUNTIF('G3'!$D12:$J12,E$6)+COUNTIF('G4'!$D12:$J12,E$6)+COUNTIF('G5'!$D12:$J12,E$6)+COUNTIF('G6'!$D12:$J12,E$6)+COUNTIF('G7'!$D12:$J12,E$6)+COUNTIF('G8'!$D12:$J12,E$6)+COUNTIF('G9'!$D12:$J12,E$6)+COUNTIF('G10'!$D12:$J12,E$6)+COUNTIF('G11'!$D12:$J12,E$6)+COUNTIF('G12'!$D12:$J12,E$6)+COUNTIF('G13'!$D12:$J12,E$6)</f>
        <v>0</v>
      </c>
      <c r="F7" s="34">
        <f>COUNTIF('G1'!$D12:$J12,F$6)+COUNTIF('G2'!$D12:$J12,F$6)+COUNTIF('G3'!$D12:$J12,F$6)+COUNTIF('G4'!$D12:$J12,F$6)+COUNTIF('G5'!$D12:$J12,F$6)+COUNTIF('G6'!$D12:$J12,F$6)+COUNTIF('G7'!$D12:$J12,F$6)+COUNTIF('G8'!$D12:$J12,F$6)+COUNTIF('G9'!$D12:$J12,F$6)+COUNTIF('G10'!$D12:$J12,F$6)+COUNTIF('G11'!$D12:$J12,F$6)+COUNTIF('G12'!$D12:$J12,F$6)+COUNTIF('G13'!$D12:$J12,F$6)</f>
        <v>0</v>
      </c>
      <c r="G7" s="34">
        <f>COUNTIF('G1'!$D12:$J12,G$6)+COUNTIF('G2'!$D12:$J12,G$6)+COUNTIF('G3'!$D12:$J12,G$6)+COUNTIF('G4'!$D12:$J12,G$6)+COUNTIF('G5'!$D12:$J12,G$6)+COUNTIF('G6'!$D12:$J12,G$6)+COUNTIF('G7'!$D12:$J12,G$6)+COUNTIF('G8'!$D12:$J12,G$6)+COUNTIF('G9'!$D12:$J12,G$6)+COUNTIF('G10'!$D12:$J12,G$6)+COUNTIF('G11'!$D12:$J12,G$6)+COUNTIF('G12'!$D12:$J12,G$6)+COUNTIF('G13'!$D12:$J12,G$6)</f>
        <v>0</v>
      </c>
      <c r="H7" s="34">
        <f>COUNTIF('G1'!$D12:$J12,H$6)+COUNTIF('G2'!$D12:$J12,H$6)+COUNTIF('G3'!$D12:$J12,H$6)+COUNTIF('G4'!$D12:$J12,H$6)+COUNTIF('G5'!$D12:$J12,H$6)+COUNTIF('G6'!$D12:$J12,H$6)+COUNTIF('G7'!$D12:$J12,H$6)+COUNTIF('G8'!$D12:$J12,H$6)+COUNTIF('G9'!$D12:$J12,H$6)+COUNTIF('G10'!$D12:$J12,H$6)+COUNTIF('G11'!$D12:$J12,H$6)+COUNTIF('G12'!$D12:$J12,H$6)+COUNTIF('G13'!$D12:$J12,H$6)</f>
        <v>0</v>
      </c>
      <c r="I7" s="34">
        <f>COUNTIF('G1'!$D12:$J12,I$6)+COUNTIF('G2'!$D12:$J12,I$6)+COUNTIF('G3'!$D12:$J12,I$6)+COUNTIF('G4'!$D12:$J12,I$6)+COUNTIF('G5'!$D12:$J12,I$6)+COUNTIF('G6'!$D12:$J12,I$6)+COUNTIF('G7'!$D12:$J12,I$6)+COUNTIF('G8'!$D12:$J12,I$6)+COUNTIF('G9'!$D12:$J12,I$6)+COUNTIF('G10'!$D12:$J12,I$6)+COUNTIF('G11'!$D12:$J12,I$6)+COUNTIF('G12'!$D12:$J12,I$6)+COUNTIF('G13'!$D12:$J12,I$6)</f>
        <v>0</v>
      </c>
      <c r="J7" s="34">
        <f>COUNTIF('G1'!$D12:$J12,J$6)+COUNTIF('G2'!$D12:$J12,J$6)+COUNTIF('G3'!$D12:$J12,J$6)+COUNTIF('G4'!$D12:$J12,J$6)+COUNTIF('G5'!$D12:$J12,J$6)+COUNTIF('G6'!$D12:$J12,J$6)+COUNTIF('G7'!$D12:$J12,J$6)+COUNTIF('G8'!$D12:$J12,J$6)+COUNTIF('G9'!$D12:$J12,J$6)+COUNTIF('G10'!$D12:$J12,J$6)+COUNTIF('G11'!$D12:$J12,J$6)+COUNTIF('G12'!$D12:$J12,J$6)+COUNTIF('G13'!$D12:$J12,J$6)</f>
        <v>0</v>
      </c>
      <c r="K7" s="34">
        <f>COUNTIF('G1'!$D12:$J12,K$6)+COUNTIF('G2'!$D12:$J12,K$6)+COUNTIF('G3'!$D12:$J12,K$6)+COUNTIF('G4'!$D12:$J12,K$6)+COUNTIF('G5'!$D12:$J12,K$6)+COUNTIF('G6'!$D12:$J12,K$6)+COUNTIF('G7'!$D12:$J12,K$6)+COUNTIF('G8'!$D12:$J12,K$6)+COUNTIF('G9'!$D12:$J12,K$6)+COUNTIF('G10'!$D12:$J12,K$6)+COUNTIF('G11'!$D12:$J12,K$6)+COUNTIF('G12'!$D12:$J12,K$6)+COUNTIF('G13'!$D12:$J12,K$6)</f>
        <v>0</v>
      </c>
      <c r="L7" s="34">
        <f>COUNTIF('G1'!$D12:$J12,L$6)+COUNTIF('G2'!$D12:$J12,L$6)+COUNTIF('G3'!$D12:$J12,L$6)+COUNTIF('G4'!$D12:$J12,L$6)+COUNTIF('G5'!$D12:$J12,L$6)+COUNTIF('G6'!$D12:$J12,L$6)+COUNTIF('G7'!$D12:$J12,L$6)+COUNTIF('G8'!$D12:$J12,L$6)+COUNTIF('G9'!$D12:$J12,L$6)+COUNTIF('G10'!$D12:$J12,L$6)+COUNTIF('G11'!$D12:$J12,L$6)+COUNTIF('G12'!$D12:$J12,L$6)+COUNTIF('G13'!$D12:$J12,L$6)</f>
        <v>0</v>
      </c>
      <c r="M7" s="33">
        <f>SUM(C7:L7)</f>
        <v>0</v>
      </c>
      <c r="N7" s="35">
        <f>M7/6</f>
        <v>0</v>
      </c>
      <c r="O7" s="37">
        <f>SUM(C7:H7)</f>
        <v>0</v>
      </c>
      <c r="P7" s="37">
        <f>SUM(I7:K7)</f>
        <v>0</v>
      </c>
      <c r="Q7" s="37">
        <f>+L7</f>
        <v>0</v>
      </c>
      <c r="R7" s="38">
        <f>+O7+P7+Q7</f>
        <v>0</v>
      </c>
      <c r="S7" s="39" t="e">
        <f>+Q7/M7</f>
        <v>#DIV/0!</v>
      </c>
      <c r="T7" s="32"/>
    </row>
    <row r="8" spans="1:20" s="13" customFormat="1" x14ac:dyDescent="0.2">
      <c r="A8" s="33">
        <f>'Game Schedule &amp; Roster'!H5</f>
        <v>11</v>
      </c>
      <c r="B8" s="33" t="str">
        <f>'Game Schedule &amp; Roster'!I5</f>
        <v>Jones</v>
      </c>
      <c r="C8" s="34">
        <f>COUNTIF('G1'!$D13:$J13,C$6)+COUNTIF('G2'!$D13:$J13,C$6)+COUNTIF('G3'!$D13:$J13,C$6)+COUNTIF('G4'!$D13:$J13,C$6)+COUNTIF('G5'!$D13:$J13,C$6)+COUNTIF('G6'!$D13:$J13,C$6)+COUNTIF('G7'!$D13:$J13,C$6)+COUNTIF('G8'!$D13:$J13,C$6)+COUNTIF('G9'!$D13:$J13,C$6)+COUNTIF('G10'!$D13:$J13,C$6)+COUNTIF('G11'!$D13:$J13,C$6)+COUNTIF('G12'!$D13:$J13,C$6)+COUNTIF('G13'!$D13:$J13,C$6)</f>
        <v>0</v>
      </c>
      <c r="D8" s="34">
        <f>COUNTIF('G1'!$D13:$J13,D$6)+COUNTIF('G2'!$D13:$J13,D$6)+COUNTIF('G3'!$D13:$J13,D$6)+COUNTIF('G4'!$D13:$J13,D$6)+COUNTIF('G5'!$D13:$J13,D$6)+COUNTIF('G6'!$D13:$J13,D$6)+COUNTIF('G7'!$D13:$J13,D$6)+COUNTIF('G8'!$D13:$J13,D$6)+COUNTIF('G9'!$D13:$J13,D$6)+COUNTIF('G10'!$D13:$J13,D$6)+COUNTIF('G11'!$D13:$J13,D$6)+COUNTIF('G12'!$D13:$J13,D$6)+COUNTIF('G13'!$D13:$J13,D$6)</f>
        <v>0</v>
      </c>
      <c r="E8" s="34">
        <f>COUNTIF('G1'!$D13:$J13,E$6)+COUNTIF('G2'!$D13:$J13,E$6)+COUNTIF('G3'!$D13:$J13,E$6)+COUNTIF('G4'!$D13:$J13,E$6)+COUNTIF('G5'!$D13:$J13,E$6)+COUNTIF('G6'!$D13:$J13,E$6)+COUNTIF('G7'!$D13:$J13,E$6)+COUNTIF('G8'!$D13:$J13,E$6)+COUNTIF('G9'!$D13:$J13,E$6)+COUNTIF('G10'!$D13:$J13,E$6)+COUNTIF('G11'!$D13:$J13,E$6)+COUNTIF('G12'!$D13:$J13,E$6)+COUNTIF('G13'!$D13:$J13,E$6)</f>
        <v>0</v>
      </c>
      <c r="F8" s="34">
        <f>COUNTIF('G1'!$D13:$J13,F$6)+COUNTIF('G2'!$D13:$J13,F$6)+COUNTIF('G3'!$D13:$J13,F$6)+COUNTIF('G4'!$D13:$J13,F$6)+COUNTIF('G5'!$D13:$J13,F$6)+COUNTIF('G6'!$D13:$J13,F$6)+COUNTIF('G7'!$D13:$J13,F$6)+COUNTIF('G8'!$D13:$J13,F$6)+COUNTIF('G9'!$D13:$J13,F$6)+COUNTIF('G10'!$D13:$J13,F$6)+COUNTIF('G11'!$D13:$J13,F$6)+COUNTIF('G12'!$D13:$J13,F$6)+COUNTIF('G13'!$D13:$J13,F$6)</f>
        <v>0</v>
      </c>
      <c r="G8" s="34">
        <f>COUNTIF('G1'!$D13:$J13,G$6)+COUNTIF('G2'!$D13:$J13,G$6)+COUNTIF('G3'!$D13:$J13,G$6)+COUNTIF('G4'!$D13:$J13,G$6)+COUNTIF('G5'!$D13:$J13,G$6)+COUNTIF('G6'!$D13:$J13,G$6)+COUNTIF('G7'!$D13:$J13,G$6)+COUNTIF('G8'!$D13:$J13,G$6)+COUNTIF('G9'!$D13:$J13,G$6)+COUNTIF('G10'!$D13:$J13,G$6)+COUNTIF('G11'!$D13:$J13,G$6)+COUNTIF('G12'!$D13:$J13,G$6)+COUNTIF('G13'!$D13:$J13,G$6)</f>
        <v>0</v>
      </c>
      <c r="H8" s="34">
        <f>COUNTIF('G1'!$D13:$J13,H$6)+COUNTIF('G2'!$D13:$J13,H$6)+COUNTIF('G3'!$D13:$J13,H$6)+COUNTIF('G4'!$D13:$J13,H$6)+COUNTIF('G5'!$D13:$J13,H$6)+COUNTIF('G6'!$D13:$J13,H$6)+COUNTIF('G7'!$D13:$J13,H$6)+COUNTIF('G8'!$D13:$J13,H$6)+COUNTIF('G9'!$D13:$J13,H$6)+COUNTIF('G10'!$D13:$J13,H$6)+COUNTIF('G11'!$D13:$J13,H$6)+COUNTIF('G12'!$D13:$J13,H$6)+COUNTIF('G13'!$D13:$J13,H$6)</f>
        <v>0</v>
      </c>
      <c r="I8" s="34">
        <f>COUNTIF('G1'!$D13:$J13,I$6)+COUNTIF('G2'!$D13:$J13,I$6)+COUNTIF('G3'!$D13:$J13,I$6)+COUNTIF('G4'!$D13:$J13,I$6)+COUNTIF('G5'!$D13:$J13,I$6)+COUNTIF('G6'!$D13:$J13,I$6)+COUNTIF('G7'!$D13:$J13,I$6)+COUNTIF('G8'!$D13:$J13,I$6)+COUNTIF('G9'!$D13:$J13,I$6)+COUNTIF('G10'!$D13:$J13,I$6)+COUNTIF('G11'!$D13:$J13,I$6)+COUNTIF('G12'!$D13:$J13,I$6)+COUNTIF('G13'!$D13:$J13,I$6)</f>
        <v>0</v>
      </c>
      <c r="J8" s="34">
        <f>COUNTIF('G1'!$D13:$J13,J$6)+COUNTIF('G2'!$D13:$J13,J$6)+COUNTIF('G3'!$D13:$J13,J$6)+COUNTIF('G4'!$D13:$J13,J$6)+COUNTIF('G5'!$D13:$J13,J$6)+COUNTIF('G6'!$D13:$J13,J$6)+COUNTIF('G7'!$D13:$J13,J$6)+COUNTIF('G8'!$D13:$J13,J$6)+COUNTIF('G9'!$D13:$J13,J$6)+COUNTIF('G10'!$D13:$J13,J$6)+COUNTIF('G11'!$D13:$J13,J$6)+COUNTIF('G12'!$D13:$J13,J$6)+COUNTIF('G13'!$D13:$J13,J$6)</f>
        <v>0</v>
      </c>
      <c r="K8" s="34">
        <f>COUNTIF('G1'!$D13:$J13,K$6)+COUNTIF('G2'!$D13:$J13,K$6)+COUNTIF('G3'!$D13:$J13,K$6)+COUNTIF('G4'!$D13:$J13,K$6)+COUNTIF('G5'!$D13:$J13,K$6)+COUNTIF('G6'!$D13:$J13,K$6)+COUNTIF('G7'!$D13:$J13,K$6)+COUNTIF('G8'!$D13:$J13,K$6)+COUNTIF('G9'!$D13:$J13,K$6)+COUNTIF('G10'!$D13:$J13,K$6)+COUNTIF('G11'!$D13:$J13,K$6)+COUNTIF('G12'!$D13:$J13,K$6)+COUNTIF('G13'!$D13:$J13,K$6)</f>
        <v>0</v>
      </c>
      <c r="L8" s="34">
        <f>COUNTIF('G1'!$D13:$J13,L$6)+COUNTIF('G2'!$D13:$J13,L$6)+COUNTIF('G3'!$D13:$J13,L$6)+COUNTIF('G4'!$D13:$J13,L$6)+COUNTIF('G5'!$D13:$J13,L$6)+COUNTIF('G6'!$D13:$J13,L$6)+COUNTIF('G7'!$D13:$J13,L$6)+COUNTIF('G8'!$D13:$J13,L$6)+COUNTIF('G9'!$D13:$J13,L$6)+COUNTIF('G10'!$D13:$J13,L$6)+COUNTIF('G11'!$D13:$J13,L$6)+COUNTIF('G12'!$D13:$J13,L$6)+COUNTIF('G13'!$D13:$J13,L$6)</f>
        <v>0</v>
      </c>
      <c r="M8" s="33">
        <f t="shared" ref="M8:M19" si="0">SUM(C8:L8)</f>
        <v>0</v>
      </c>
      <c r="N8" s="35">
        <f t="shared" ref="N8:N20" si="1">M8/6</f>
        <v>0</v>
      </c>
      <c r="O8" s="37">
        <f t="shared" ref="O8:O20" si="2">SUM(C8:H8)</f>
        <v>0</v>
      </c>
      <c r="P8" s="37">
        <f t="shared" ref="P8:P20" si="3">SUM(I8:K8)</f>
        <v>0</v>
      </c>
      <c r="Q8" s="37">
        <f t="shared" ref="Q8:Q20" si="4">+L8</f>
        <v>0</v>
      </c>
      <c r="R8" s="38">
        <f t="shared" ref="R8:R20" si="5">+O8+P8+Q8</f>
        <v>0</v>
      </c>
      <c r="S8" s="39" t="e">
        <f t="shared" ref="S8:S19" si="6">+Q8/M8</f>
        <v>#DIV/0!</v>
      </c>
      <c r="T8" s="32"/>
    </row>
    <row r="9" spans="1:20" s="13" customFormat="1" x14ac:dyDescent="0.2">
      <c r="A9" s="33">
        <f>'Game Schedule &amp; Roster'!H6</f>
        <v>0</v>
      </c>
      <c r="B9" s="33">
        <f>'Game Schedule &amp; Roster'!I6</f>
        <v>0</v>
      </c>
      <c r="C9" s="34">
        <f>COUNTIF('G1'!$D14:$J14,C$6)+COUNTIF('G2'!$D14:$J14,C$6)+COUNTIF('G3'!$D14:$J14,C$6)+COUNTIF('G4'!$D14:$J14,C$6)+COUNTIF('G5'!$D14:$J14,C$6)+COUNTIF('G6'!$D14:$J14,C$6)+COUNTIF('G7'!$D14:$J14,C$6)+COUNTIF('G8'!$D14:$J14,C$6)+COUNTIF('G9'!$D14:$J14,C$6)+COUNTIF('G10'!$D14:$J14,C$6)+COUNTIF('G11'!$D14:$J14,C$6)+COUNTIF('G12'!$D14:$J14,C$6)+COUNTIF('G13'!$D14:$J14,C$6)</f>
        <v>0</v>
      </c>
      <c r="D9" s="34">
        <f>COUNTIF('G1'!$D14:$J14,D$6)+COUNTIF('G2'!$D14:$J14,D$6)+COUNTIF('G3'!$D14:$J14,D$6)+COUNTIF('G4'!$D14:$J14,D$6)+COUNTIF('G5'!$D14:$J14,D$6)+COUNTIF('G6'!$D14:$J14,D$6)+COUNTIF('G7'!$D14:$J14,D$6)+COUNTIF('G8'!$D14:$J14,D$6)+COUNTIF('G9'!$D14:$J14,D$6)+COUNTIF('G10'!$D14:$J14,D$6)+COUNTIF('G11'!$D14:$J14,D$6)+COUNTIF('G12'!$D14:$J14,D$6)+COUNTIF('G13'!$D14:$J14,D$6)</f>
        <v>0</v>
      </c>
      <c r="E9" s="34">
        <f>COUNTIF('G1'!$D14:$J14,E$6)+COUNTIF('G2'!$D14:$J14,E$6)+COUNTIF('G3'!$D14:$J14,E$6)+COUNTIF('G4'!$D14:$J14,E$6)+COUNTIF('G5'!$D14:$J14,E$6)+COUNTIF('G6'!$D14:$J14,E$6)+COUNTIF('G7'!$D14:$J14,E$6)+COUNTIF('G8'!$D14:$J14,E$6)+COUNTIF('G9'!$D14:$J14,E$6)+COUNTIF('G10'!$D14:$J14,E$6)+COUNTIF('G11'!$D14:$J14,E$6)+COUNTIF('G12'!$D14:$J14,E$6)+COUNTIF('G13'!$D14:$J14,E$6)</f>
        <v>0</v>
      </c>
      <c r="F9" s="34">
        <f>COUNTIF('G1'!$D14:$J14,F$6)+COUNTIF('G2'!$D14:$J14,F$6)+COUNTIF('G3'!$D14:$J14,F$6)+COUNTIF('G4'!$D14:$J14,F$6)+COUNTIF('G5'!$D14:$J14,F$6)+COUNTIF('G6'!$D14:$J14,F$6)+COUNTIF('G7'!$D14:$J14,F$6)+COUNTIF('G8'!$D14:$J14,F$6)+COUNTIF('G9'!$D14:$J14,F$6)+COUNTIF('G10'!$D14:$J14,F$6)+COUNTIF('G11'!$D14:$J14,F$6)+COUNTIF('G12'!$D14:$J14,F$6)+COUNTIF('G13'!$D14:$J14,F$6)</f>
        <v>0</v>
      </c>
      <c r="G9" s="34">
        <f>COUNTIF('G1'!$D14:$J14,G$6)+COUNTIF('G2'!$D14:$J14,G$6)+COUNTIF('G3'!$D14:$J14,G$6)+COUNTIF('G4'!$D14:$J14,G$6)+COUNTIF('G5'!$D14:$J14,G$6)+COUNTIF('G6'!$D14:$J14,G$6)+COUNTIF('G7'!$D14:$J14,G$6)+COUNTIF('G8'!$D14:$J14,G$6)+COUNTIF('G9'!$D14:$J14,G$6)+COUNTIF('G10'!$D14:$J14,G$6)+COUNTIF('G11'!$D14:$J14,G$6)+COUNTIF('G12'!$D14:$J14,G$6)+COUNTIF('G13'!$D14:$J14,G$6)</f>
        <v>0</v>
      </c>
      <c r="H9" s="34">
        <f>COUNTIF('G1'!$D14:$J14,H$6)+COUNTIF('G2'!$D14:$J14,H$6)+COUNTIF('G3'!$D14:$J14,H$6)+COUNTIF('G4'!$D14:$J14,H$6)+COUNTIF('G5'!$D14:$J14,H$6)+COUNTIF('G6'!$D14:$J14,H$6)+COUNTIF('G7'!$D14:$J14,H$6)+COUNTIF('G8'!$D14:$J14,H$6)+COUNTIF('G9'!$D14:$J14,H$6)+COUNTIF('G10'!$D14:$J14,H$6)+COUNTIF('G11'!$D14:$J14,H$6)+COUNTIF('G12'!$D14:$J14,H$6)+COUNTIF('G13'!$D14:$J14,H$6)</f>
        <v>0</v>
      </c>
      <c r="I9" s="34">
        <f>COUNTIF('G1'!$D14:$J14,I$6)+COUNTIF('G2'!$D14:$J14,I$6)+COUNTIF('G3'!$D14:$J14,I$6)+COUNTIF('G4'!$D14:$J14,I$6)+COUNTIF('G5'!$D14:$J14,I$6)+COUNTIF('G6'!$D14:$J14,I$6)+COUNTIF('G7'!$D14:$J14,I$6)+COUNTIF('G8'!$D14:$J14,I$6)+COUNTIF('G9'!$D14:$J14,I$6)+COUNTIF('G10'!$D14:$J14,I$6)+COUNTIF('G11'!$D14:$J14,I$6)+COUNTIF('G12'!$D14:$J14,I$6)+COUNTIF('G13'!$D14:$J14,I$6)</f>
        <v>0</v>
      </c>
      <c r="J9" s="34">
        <f>COUNTIF('G1'!$D14:$J14,J$6)+COUNTIF('G2'!$D14:$J14,J$6)+COUNTIF('G3'!$D14:$J14,J$6)+COUNTIF('G4'!$D14:$J14,J$6)+COUNTIF('G5'!$D14:$J14,J$6)+COUNTIF('G6'!$D14:$J14,J$6)+COUNTIF('G7'!$D14:$J14,J$6)+COUNTIF('G8'!$D14:$J14,J$6)+COUNTIF('G9'!$D14:$J14,J$6)+COUNTIF('G10'!$D14:$J14,J$6)+COUNTIF('G11'!$D14:$J14,J$6)+COUNTIF('G12'!$D14:$J14,J$6)+COUNTIF('G13'!$D14:$J14,J$6)</f>
        <v>0</v>
      </c>
      <c r="K9" s="34">
        <f>COUNTIF('G1'!$D14:$J14,K$6)+COUNTIF('G2'!$D14:$J14,K$6)+COUNTIF('G3'!$D14:$J14,K$6)+COUNTIF('G4'!$D14:$J14,K$6)+COUNTIF('G5'!$D14:$J14,K$6)+COUNTIF('G6'!$D14:$J14,K$6)+COUNTIF('G7'!$D14:$J14,K$6)+COUNTIF('G8'!$D14:$J14,K$6)+COUNTIF('G9'!$D14:$J14,K$6)+COUNTIF('G10'!$D14:$J14,K$6)+COUNTIF('G11'!$D14:$J14,K$6)+COUNTIF('G12'!$D14:$J14,K$6)+COUNTIF('G13'!$D14:$J14,K$6)</f>
        <v>0</v>
      </c>
      <c r="L9" s="34">
        <f>COUNTIF('G1'!$D14:$J14,L$6)+COUNTIF('G2'!$D14:$J14,L$6)+COUNTIF('G3'!$D14:$J14,L$6)+COUNTIF('G4'!$D14:$J14,L$6)+COUNTIF('G5'!$D14:$J14,L$6)+COUNTIF('G6'!$D14:$J14,L$6)+COUNTIF('G7'!$D14:$J14,L$6)+COUNTIF('G8'!$D14:$J14,L$6)+COUNTIF('G9'!$D14:$J14,L$6)+COUNTIF('G10'!$D14:$J14,L$6)+COUNTIF('G11'!$D14:$J14,L$6)+COUNTIF('G12'!$D14:$J14,L$6)+COUNTIF('G13'!$D14:$J14,L$6)</f>
        <v>0</v>
      </c>
      <c r="M9" s="33">
        <f t="shared" si="0"/>
        <v>0</v>
      </c>
      <c r="N9" s="35">
        <f t="shared" si="1"/>
        <v>0</v>
      </c>
      <c r="O9" s="37">
        <f t="shared" si="2"/>
        <v>0</v>
      </c>
      <c r="P9" s="37">
        <f t="shared" si="3"/>
        <v>0</v>
      </c>
      <c r="Q9" s="37">
        <f t="shared" si="4"/>
        <v>0</v>
      </c>
      <c r="R9" s="38">
        <f t="shared" si="5"/>
        <v>0</v>
      </c>
      <c r="S9" s="39" t="e">
        <f t="shared" si="6"/>
        <v>#DIV/0!</v>
      </c>
      <c r="T9" s="32"/>
    </row>
    <row r="10" spans="1:20" s="13" customFormat="1" x14ac:dyDescent="0.2">
      <c r="A10" s="33">
        <f>'Game Schedule &amp; Roster'!H7</f>
        <v>0</v>
      </c>
      <c r="B10" s="33">
        <f>'Game Schedule &amp; Roster'!I7</f>
        <v>0</v>
      </c>
      <c r="C10" s="34">
        <f>COUNTIF('G1'!$D15:$J15,C$6)+COUNTIF('G2'!$D15:$J15,C$6)+COUNTIF('G3'!$D15:$J15,C$6)+COUNTIF('G4'!$D15:$J15,C$6)+COUNTIF('G5'!$D15:$J15,C$6)+COUNTIF('G6'!$D15:$J15,C$6)+COUNTIF('G7'!$D15:$J15,C$6)+COUNTIF('G8'!$D15:$J15,C$6)+COUNTIF('G9'!$D15:$J15,C$6)+COUNTIF('G10'!$D15:$J15,C$6)+COUNTIF('G11'!$D15:$J15,C$6)+COUNTIF('G12'!$D15:$J15,C$6)+COUNTIF('G13'!$D15:$J15,C$6)</f>
        <v>0</v>
      </c>
      <c r="D10" s="34">
        <f>COUNTIF('G1'!$D15:$J15,D$6)+COUNTIF('G2'!$D15:$J15,D$6)+COUNTIF('G3'!$D15:$J15,D$6)+COUNTIF('G4'!$D15:$J15,D$6)+COUNTIF('G5'!$D15:$J15,D$6)+COUNTIF('G6'!$D15:$J15,D$6)+COUNTIF('G7'!$D15:$J15,D$6)+COUNTIF('G8'!$D15:$J15,D$6)+COUNTIF('G9'!$D15:$J15,D$6)+COUNTIF('G10'!$D15:$J15,D$6)+COUNTIF('G11'!$D15:$J15,D$6)+COUNTIF('G12'!$D15:$J15,D$6)+COUNTIF('G13'!$D15:$J15,D$6)</f>
        <v>0</v>
      </c>
      <c r="E10" s="34">
        <f>COUNTIF('G1'!$D15:$J15,E$6)+COUNTIF('G2'!$D15:$J15,E$6)+COUNTIF('G3'!$D15:$J15,E$6)+COUNTIF('G4'!$D15:$J15,E$6)+COUNTIF('G5'!$D15:$J15,E$6)+COUNTIF('G6'!$D15:$J15,E$6)+COUNTIF('G7'!$D15:$J15,E$6)+COUNTIF('G8'!$D15:$J15,E$6)+COUNTIF('G9'!$D15:$J15,E$6)+COUNTIF('G10'!$D15:$J15,E$6)+COUNTIF('G11'!$D15:$J15,E$6)+COUNTIF('G12'!$D15:$J15,E$6)+COUNTIF('G13'!$D15:$J15,E$6)</f>
        <v>0</v>
      </c>
      <c r="F10" s="34">
        <f>COUNTIF('G1'!$D15:$J15,F$6)+COUNTIF('G2'!$D15:$J15,F$6)+COUNTIF('G3'!$D15:$J15,F$6)+COUNTIF('G4'!$D15:$J15,F$6)+COUNTIF('G5'!$D15:$J15,F$6)+COUNTIF('G6'!$D15:$J15,F$6)+COUNTIF('G7'!$D15:$J15,F$6)+COUNTIF('G8'!$D15:$J15,F$6)+COUNTIF('G9'!$D15:$J15,F$6)+COUNTIF('G10'!$D15:$J15,F$6)+COUNTIF('G11'!$D15:$J15,F$6)+COUNTIF('G12'!$D15:$J15,F$6)+COUNTIF('G13'!$D15:$J15,F$6)</f>
        <v>0</v>
      </c>
      <c r="G10" s="34">
        <f>COUNTIF('G1'!$D15:$J15,G$6)+COUNTIF('G2'!$D15:$J15,G$6)+COUNTIF('G3'!$D15:$J15,G$6)+COUNTIF('G4'!$D15:$J15,G$6)+COUNTIF('G5'!$D15:$J15,G$6)+COUNTIF('G6'!$D15:$J15,G$6)+COUNTIF('G7'!$D15:$J15,G$6)+COUNTIF('G8'!$D15:$J15,G$6)+COUNTIF('G9'!$D15:$J15,G$6)+COUNTIF('G10'!$D15:$J15,G$6)+COUNTIF('G11'!$D15:$J15,G$6)+COUNTIF('G12'!$D15:$J15,G$6)+COUNTIF('G13'!$D15:$J15,G$6)</f>
        <v>0</v>
      </c>
      <c r="H10" s="34">
        <f>COUNTIF('G1'!$D15:$J15,H$6)+COUNTIF('G2'!$D15:$J15,H$6)+COUNTIF('G3'!$D15:$J15,H$6)+COUNTIF('G4'!$D15:$J15,H$6)+COUNTIF('G5'!$D15:$J15,H$6)+COUNTIF('G6'!$D15:$J15,H$6)+COUNTIF('G7'!$D15:$J15,H$6)+COUNTIF('G8'!$D15:$J15,H$6)+COUNTIF('G9'!$D15:$J15,H$6)+COUNTIF('G10'!$D15:$J15,H$6)+COUNTIF('G11'!$D15:$J15,H$6)+COUNTIF('G12'!$D15:$J15,H$6)+COUNTIF('G13'!$D15:$J15,H$6)</f>
        <v>0</v>
      </c>
      <c r="I10" s="34">
        <f>COUNTIF('G1'!$D15:$J15,I$6)+COUNTIF('G2'!$D15:$J15,I$6)+COUNTIF('G3'!$D15:$J15,I$6)+COUNTIF('G4'!$D15:$J15,I$6)+COUNTIF('G5'!$D15:$J15,I$6)+COUNTIF('G6'!$D15:$J15,I$6)+COUNTIF('G7'!$D15:$J15,I$6)+COUNTIF('G8'!$D15:$J15,I$6)+COUNTIF('G9'!$D15:$J15,I$6)+COUNTIF('G10'!$D15:$J15,I$6)+COUNTIF('G11'!$D15:$J15,I$6)+COUNTIF('G12'!$D15:$J15,I$6)+COUNTIF('G13'!$D15:$J15,I$6)</f>
        <v>0</v>
      </c>
      <c r="J10" s="34">
        <f>COUNTIF('G1'!$D15:$J15,J$6)+COUNTIF('G2'!$D15:$J15,J$6)+COUNTIF('G3'!$D15:$J15,J$6)+COUNTIF('G4'!$D15:$J15,J$6)+COUNTIF('G5'!$D15:$J15,J$6)+COUNTIF('G6'!$D15:$J15,J$6)+COUNTIF('G7'!$D15:$J15,J$6)+COUNTIF('G8'!$D15:$J15,J$6)+COUNTIF('G9'!$D15:$J15,J$6)+COUNTIF('G10'!$D15:$J15,J$6)+COUNTIF('G11'!$D15:$J15,J$6)+COUNTIF('G12'!$D15:$J15,J$6)+COUNTIF('G13'!$D15:$J15,J$6)</f>
        <v>0</v>
      </c>
      <c r="K10" s="34">
        <f>COUNTIF('G1'!$D15:$J15,K$6)+COUNTIF('G2'!$D15:$J15,K$6)+COUNTIF('G3'!$D15:$J15,K$6)+COUNTIF('G4'!$D15:$J15,K$6)+COUNTIF('G5'!$D15:$J15,K$6)+COUNTIF('G6'!$D15:$J15,K$6)+COUNTIF('G7'!$D15:$J15,K$6)+COUNTIF('G8'!$D15:$J15,K$6)+COUNTIF('G9'!$D15:$J15,K$6)+COUNTIF('G10'!$D15:$J15,K$6)+COUNTIF('G11'!$D15:$J15,K$6)+COUNTIF('G12'!$D15:$J15,K$6)+COUNTIF('G13'!$D15:$J15,K$6)</f>
        <v>0</v>
      </c>
      <c r="L10" s="34">
        <f>COUNTIF('G1'!$D15:$J15,L$6)+COUNTIF('G2'!$D15:$J15,L$6)+COUNTIF('G3'!$D15:$J15,L$6)+COUNTIF('G4'!$D15:$J15,L$6)+COUNTIF('G5'!$D15:$J15,L$6)+COUNTIF('G6'!$D15:$J15,L$6)+COUNTIF('G7'!$D15:$J15,L$6)+COUNTIF('G8'!$D15:$J15,L$6)+COUNTIF('G9'!$D15:$J15,L$6)+COUNTIF('G10'!$D15:$J15,L$6)+COUNTIF('G11'!$D15:$J15,L$6)+COUNTIF('G12'!$D15:$J15,L$6)+COUNTIF('G13'!$D15:$J15,L$6)</f>
        <v>0</v>
      </c>
      <c r="M10" s="33">
        <f t="shared" si="0"/>
        <v>0</v>
      </c>
      <c r="N10" s="35">
        <f t="shared" si="1"/>
        <v>0</v>
      </c>
      <c r="O10" s="37">
        <f t="shared" si="2"/>
        <v>0</v>
      </c>
      <c r="P10" s="37">
        <f t="shared" si="3"/>
        <v>0</v>
      </c>
      <c r="Q10" s="37">
        <f t="shared" si="4"/>
        <v>0</v>
      </c>
      <c r="R10" s="38">
        <f t="shared" si="5"/>
        <v>0</v>
      </c>
      <c r="S10" s="39" t="e">
        <f t="shared" si="6"/>
        <v>#DIV/0!</v>
      </c>
      <c r="T10" s="32"/>
    </row>
    <row r="11" spans="1:20" s="13" customFormat="1" x14ac:dyDescent="0.2">
      <c r="A11" s="33">
        <f>'Game Schedule &amp; Roster'!H8</f>
        <v>0</v>
      </c>
      <c r="B11" s="33">
        <f>'Game Schedule &amp; Roster'!I8</f>
        <v>0</v>
      </c>
      <c r="C11" s="34">
        <f>COUNTIF('G1'!$D16:$J16,C$6)+COUNTIF('G2'!$D16:$J16,C$6)+COUNTIF('G3'!$D16:$J16,C$6)+COUNTIF('G4'!$D16:$J16,C$6)+COUNTIF('G5'!$D16:$J16,C$6)+COUNTIF('G6'!$D16:$J16,C$6)+COUNTIF('G7'!$D16:$J16,C$6)+COUNTIF('G8'!$D16:$J16,C$6)+COUNTIF('G9'!$D16:$J16,C$6)+COUNTIF('G10'!$D16:$J16,C$6)+COUNTIF('G11'!$D16:$J16,C$6)+COUNTIF('G12'!$D16:$J16,C$6)+COUNTIF('G13'!$D16:$J16,C$6)</f>
        <v>0</v>
      </c>
      <c r="D11" s="34">
        <f>COUNTIF('G1'!$D16:$J16,D$6)+COUNTIF('G2'!$D16:$J16,D$6)+COUNTIF('G3'!$D16:$J16,D$6)+COUNTIF('G4'!$D16:$J16,D$6)+COUNTIF('G5'!$D16:$J16,D$6)+COUNTIF('G6'!$D16:$J16,D$6)+COUNTIF('G7'!$D16:$J16,D$6)+COUNTIF('G8'!$D16:$J16,D$6)+COUNTIF('G9'!$D16:$J16,D$6)+COUNTIF('G10'!$D16:$J16,D$6)+COUNTIF('G11'!$D16:$J16,D$6)+COUNTIF('G12'!$D16:$J16,D$6)+COUNTIF('G13'!$D16:$J16,D$6)</f>
        <v>0</v>
      </c>
      <c r="E11" s="34">
        <f>COUNTIF('G1'!$D16:$J16,E$6)+COUNTIF('G2'!$D16:$J16,E$6)+COUNTIF('G3'!$D16:$J16,E$6)+COUNTIF('G4'!$D16:$J16,E$6)+COUNTIF('G5'!$D16:$J16,E$6)+COUNTIF('G6'!$D16:$J16,E$6)+COUNTIF('G7'!$D16:$J16,E$6)+COUNTIF('G8'!$D16:$J16,E$6)+COUNTIF('G9'!$D16:$J16,E$6)+COUNTIF('G10'!$D16:$J16,E$6)+COUNTIF('G11'!$D16:$J16,E$6)+COUNTIF('G12'!$D16:$J16,E$6)+COUNTIF('G13'!$D16:$J16,E$6)</f>
        <v>0</v>
      </c>
      <c r="F11" s="34">
        <f>COUNTIF('G1'!$D16:$J16,F$6)+COUNTIF('G2'!$D16:$J16,F$6)+COUNTIF('G3'!$D16:$J16,F$6)+COUNTIF('G4'!$D16:$J16,F$6)+COUNTIF('G5'!$D16:$J16,F$6)+COUNTIF('G6'!$D16:$J16,F$6)+COUNTIF('G7'!$D16:$J16,F$6)+COUNTIF('G8'!$D16:$J16,F$6)+COUNTIF('G9'!$D16:$J16,F$6)+COUNTIF('G10'!$D16:$J16,F$6)+COUNTIF('G11'!$D16:$J16,F$6)+COUNTIF('G12'!$D16:$J16,F$6)+COUNTIF('G13'!$D16:$J16,F$6)</f>
        <v>0</v>
      </c>
      <c r="G11" s="34">
        <f>COUNTIF('G1'!$D16:$J16,G$6)+COUNTIF('G2'!$D16:$J16,G$6)+COUNTIF('G3'!$D16:$J16,G$6)+COUNTIF('G4'!$D16:$J16,G$6)+COUNTIF('G5'!$D16:$J16,G$6)+COUNTIF('G6'!$D16:$J16,G$6)+COUNTIF('G7'!$D16:$J16,G$6)+COUNTIF('G8'!$D16:$J16,G$6)+COUNTIF('G9'!$D16:$J16,G$6)+COUNTIF('G10'!$D16:$J16,G$6)+COUNTIF('G11'!$D16:$J16,G$6)+COUNTIF('G12'!$D16:$J16,G$6)+COUNTIF('G13'!$D16:$J16,G$6)</f>
        <v>0</v>
      </c>
      <c r="H11" s="34">
        <f>COUNTIF('G1'!$D16:$J16,H$6)+COUNTIF('G2'!$D16:$J16,H$6)+COUNTIF('G3'!$D16:$J16,H$6)+COUNTIF('G4'!$D16:$J16,H$6)+COUNTIF('G5'!$D16:$J16,H$6)+COUNTIF('G6'!$D16:$J16,H$6)+COUNTIF('G7'!$D16:$J16,H$6)+COUNTIF('G8'!$D16:$J16,H$6)+COUNTIF('G9'!$D16:$J16,H$6)+COUNTIF('G10'!$D16:$J16,H$6)+COUNTIF('G11'!$D16:$J16,H$6)+COUNTIF('G12'!$D16:$J16,H$6)+COUNTIF('G13'!$D16:$J16,H$6)</f>
        <v>0</v>
      </c>
      <c r="I11" s="34">
        <f>COUNTIF('G1'!$D16:$J16,I$6)+COUNTIF('G2'!$D16:$J16,I$6)+COUNTIF('G3'!$D16:$J16,I$6)+COUNTIF('G4'!$D16:$J16,I$6)+COUNTIF('G5'!$D16:$J16,I$6)+COUNTIF('G6'!$D16:$J16,I$6)+COUNTIF('G7'!$D16:$J16,I$6)+COUNTIF('G8'!$D16:$J16,I$6)+COUNTIF('G9'!$D16:$J16,I$6)+COUNTIF('G10'!$D16:$J16,I$6)+COUNTIF('G11'!$D16:$J16,I$6)+COUNTIF('G12'!$D16:$J16,I$6)+COUNTIF('G13'!$D16:$J16,I$6)</f>
        <v>0</v>
      </c>
      <c r="J11" s="34">
        <f>COUNTIF('G1'!$D16:$J16,J$6)+COUNTIF('G2'!$D16:$J16,J$6)+COUNTIF('G3'!$D16:$J16,J$6)+COUNTIF('G4'!$D16:$J16,J$6)+COUNTIF('G5'!$D16:$J16,J$6)+COUNTIF('G6'!$D16:$J16,J$6)+COUNTIF('G7'!$D16:$J16,J$6)+COUNTIF('G8'!$D16:$J16,J$6)+COUNTIF('G9'!$D16:$J16,J$6)+COUNTIF('G10'!$D16:$J16,J$6)+COUNTIF('G11'!$D16:$J16,J$6)+COUNTIF('G12'!$D16:$J16,J$6)+COUNTIF('G13'!$D16:$J16,J$6)</f>
        <v>0</v>
      </c>
      <c r="K11" s="34">
        <f>COUNTIF('G1'!$D16:$J16,K$6)+COUNTIF('G2'!$D16:$J16,K$6)+COUNTIF('G3'!$D16:$J16,K$6)+COUNTIF('G4'!$D16:$J16,K$6)+COUNTIF('G5'!$D16:$J16,K$6)+COUNTIF('G6'!$D16:$J16,K$6)+COUNTIF('G7'!$D16:$J16,K$6)+COUNTIF('G8'!$D16:$J16,K$6)+COUNTIF('G9'!$D16:$J16,K$6)+COUNTIF('G10'!$D16:$J16,K$6)+COUNTIF('G11'!$D16:$J16,K$6)+COUNTIF('G12'!$D16:$J16,K$6)+COUNTIF('G13'!$D16:$J16,K$6)</f>
        <v>0</v>
      </c>
      <c r="L11" s="34">
        <f>COUNTIF('G1'!$D16:$J16,L$6)+COUNTIF('G2'!$D16:$J16,L$6)+COUNTIF('G3'!$D16:$J16,L$6)+COUNTIF('G4'!$D16:$J16,L$6)+COUNTIF('G5'!$D16:$J16,L$6)+COUNTIF('G6'!$D16:$J16,L$6)+COUNTIF('G7'!$D16:$J16,L$6)+COUNTIF('G8'!$D16:$J16,L$6)+COUNTIF('G9'!$D16:$J16,L$6)+COUNTIF('G10'!$D16:$J16,L$6)+COUNTIF('G11'!$D16:$J16,L$6)+COUNTIF('G12'!$D16:$J16,L$6)+COUNTIF('G13'!$D16:$J16,L$6)</f>
        <v>0</v>
      </c>
      <c r="M11" s="33">
        <f t="shared" si="0"/>
        <v>0</v>
      </c>
      <c r="N11" s="35">
        <f t="shared" si="1"/>
        <v>0</v>
      </c>
      <c r="O11" s="37">
        <f t="shared" si="2"/>
        <v>0</v>
      </c>
      <c r="P11" s="37">
        <f t="shared" si="3"/>
        <v>0</v>
      </c>
      <c r="Q11" s="37">
        <f t="shared" si="4"/>
        <v>0</v>
      </c>
      <c r="R11" s="38">
        <f t="shared" si="5"/>
        <v>0</v>
      </c>
      <c r="S11" s="39" t="e">
        <f t="shared" si="6"/>
        <v>#DIV/0!</v>
      </c>
      <c r="T11" s="32"/>
    </row>
    <row r="12" spans="1:20" s="13" customFormat="1" x14ac:dyDescent="0.2">
      <c r="A12" s="33">
        <f>'Game Schedule &amp; Roster'!H9</f>
        <v>0</v>
      </c>
      <c r="B12" s="33">
        <f>'Game Schedule &amp; Roster'!I9</f>
        <v>0</v>
      </c>
      <c r="C12" s="34">
        <f>COUNTIF('G1'!$D17:$J17,C$6)+COUNTIF('G2'!$D17:$J17,C$6)+COUNTIF('G3'!$D17:$J17,C$6)+COUNTIF('G4'!$D17:$J17,C$6)+COUNTIF('G5'!$D17:$J17,C$6)+COUNTIF('G6'!$D17:$J17,C$6)+COUNTIF('G7'!$D17:$J17,C$6)+COUNTIF('G8'!$D17:$J17,C$6)+COUNTIF('G9'!$D17:$J17,C$6)+COUNTIF('G10'!$D17:$J17,C$6)+COUNTIF('G11'!$D17:$J17,C$6)+COUNTIF('G12'!$D17:$J17,C$6)+COUNTIF('G13'!$D17:$J17,C$6)</f>
        <v>0</v>
      </c>
      <c r="D12" s="34">
        <f>COUNTIF('G1'!$D17:$J17,D$6)+COUNTIF('G2'!$D17:$J17,D$6)+COUNTIF('G3'!$D17:$J17,D$6)+COUNTIF('G4'!$D17:$J17,D$6)+COUNTIF('G5'!$D17:$J17,D$6)+COUNTIF('G6'!$D17:$J17,D$6)+COUNTIF('G7'!$D17:$J17,D$6)+COUNTIF('G8'!$D17:$J17,D$6)+COUNTIF('G9'!$D17:$J17,D$6)+COUNTIF('G10'!$D17:$J17,D$6)+COUNTIF('G11'!$D17:$J17,D$6)+COUNTIF('G12'!$D17:$J17,D$6)+COUNTIF('G13'!$D17:$J17,D$6)</f>
        <v>0</v>
      </c>
      <c r="E12" s="34">
        <f>COUNTIF('G1'!$D17:$J17,E$6)+COUNTIF('G2'!$D17:$J17,E$6)+COUNTIF('G3'!$D17:$J17,E$6)+COUNTIF('G4'!$D17:$J17,E$6)+COUNTIF('G5'!$D17:$J17,E$6)+COUNTIF('G6'!$D17:$J17,E$6)+COUNTIF('G7'!$D17:$J17,E$6)+COUNTIF('G8'!$D17:$J17,E$6)+COUNTIF('G9'!$D17:$J17,E$6)+COUNTIF('G10'!$D17:$J17,E$6)+COUNTIF('G11'!$D17:$J17,E$6)+COUNTIF('G12'!$D17:$J17,E$6)+COUNTIF('G13'!$D17:$J17,E$6)</f>
        <v>0</v>
      </c>
      <c r="F12" s="34">
        <f>COUNTIF('G1'!$D17:$J17,F$6)+COUNTIF('G2'!$D17:$J17,F$6)+COUNTIF('G3'!$D17:$J17,F$6)+COUNTIF('G4'!$D17:$J17,F$6)+COUNTIF('G5'!$D17:$J17,F$6)+COUNTIF('G6'!$D17:$J17,F$6)+COUNTIF('G7'!$D17:$J17,F$6)+COUNTIF('G8'!$D17:$J17,F$6)+COUNTIF('G9'!$D17:$J17,F$6)+COUNTIF('G10'!$D17:$J17,F$6)+COUNTIF('G11'!$D17:$J17,F$6)+COUNTIF('G12'!$D17:$J17,F$6)+COUNTIF('G13'!$D17:$J17,F$6)</f>
        <v>0</v>
      </c>
      <c r="G12" s="34">
        <f>COUNTIF('G1'!$D17:$J17,G$6)+COUNTIF('G2'!$D17:$J17,G$6)+COUNTIF('G3'!$D17:$J17,G$6)+COUNTIF('G4'!$D17:$J17,G$6)+COUNTIF('G5'!$D17:$J17,G$6)+COUNTIF('G6'!$D17:$J17,G$6)+COUNTIF('G7'!$D17:$J17,G$6)+COUNTIF('G8'!$D17:$J17,G$6)+COUNTIF('G9'!$D17:$J17,G$6)+COUNTIF('G10'!$D17:$J17,G$6)+COUNTIF('G11'!$D17:$J17,G$6)+COUNTIF('G12'!$D17:$J17,G$6)+COUNTIF('G13'!$D17:$J17,G$6)</f>
        <v>0</v>
      </c>
      <c r="H12" s="34">
        <f>COUNTIF('G1'!$D17:$J17,H$6)+COUNTIF('G2'!$D17:$J17,H$6)+COUNTIF('G3'!$D17:$J17,H$6)+COUNTIF('G4'!$D17:$J17,H$6)+COUNTIF('G5'!$D17:$J17,H$6)+COUNTIF('G6'!$D17:$J17,H$6)+COUNTIF('G7'!$D17:$J17,H$6)+COUNTIF('G8'!$D17:$J17,H$6)+COUNTIF('G9'!$D17:$J17,H$6)+COUNTIF('G10'!$D17:$J17,H$6)+COUNTIF('G11'!$D17:$J17,H$6)+COUNTIF('G12'!$D17:$J17,H$6)+COUNTIF('G13'!$D17:$J17,H$6)</f>
        <v>0</v>
      </c>
      <c r="I12" s="34">
        <f>COUNTIF('G1'!$D17:$J17,I$6)+COUNTIF('G2'!$D17:$J17,I$6)+COUNTIF('G3'!$D17:$J17,I$6)+COUNTIF('G4'!$D17:$J17,I$6)+COUNTIF('G5'!$D17:$J17,I$6)+COUNTIF('G6'!$D17:$J17,I$6)+COUNTIF('G7'!$D17:$J17,I$6)+COUNTIF('G8'!$D17:$J17,I$6)+COUNTIF('G9'!$D17:$J17,I$6)+COUNTIF('G10'!$D17:$J17,I$6)+COUNTIF('G11'!$D17:$J17,I$6)+COUNTIF('G12'!$D17:$J17,I$6)+COUNTIF('G13'!$D17:$J17,I$6)</f>
        <v>0</v>
      </c>
      <c r="J12" s="34">
        <f>COUNTIF('G1'!$D17:$J17,J$6)+COUNTIF('G2'!$D17:$J17,J$6)+COUNTIF('G3'!$D17:$J17,J$6)+COUNTIF('G4'!$D17:$J17,J$6)+COUNTIF('G5'!$D17:$J17,J$6)+COUNTIF('G6'!$D17:$J17,J$6)+COUNTIF('G7'!$D17:$J17,J$6)+COUNTIF('G8'!$D17:$J17,J$6)+COUNTIF('G9'!$D17:$J17,J$6)+COUNTIF('G10'!$D17:$J17,J$6)+COUNTIF('G11'!$D17:$J17,J$6)+COUNTIF('G12'!$D17:$J17,J$6)+COUNTIF('G13'!$D17:$J17,J$6)</f>
        <v>0</v>
      </c>
      <c r="K12" s="34">
        <f>COUNTIF('G1'!$D17:$J17,K$6)+COUNTIF('G2'!$D17:$J17,K$6)+COUNTIF('G3'!$D17:$J17,K$6)+COUNTIF('G4'!$D17:$J17,K$6)+COUNTIF('G5'!$D17:$J17,K$6)+COUNTIF('G6'!$D17:$J17,K$6)+COUNTIF('G7'!$D17:$J17,K$6)+COUNTIF('G8'!$D17:$J17,K$6)+COUNTIF('G9'!$D17:$J17,K$6)+COUNTIF('G10'!$D17:$J17,K$6)+COUNTIF('G11'!$D17:$J17,K$6)+COUNTIF('G12'!$D17:$J17,K$6)+COUNTIF('G13'!$D17:$J17,K$6)</f>
        <v>0</v>
      </c>
      <c r="L12" s="34">
        <f>COUNTIF('G1'!$D17:$J17,L$6)+COUNTIF('G2'!$D17:$J17,L$6)+COUNTIF('G3'!$D17:$J17,L$6)+COUNTIF('G4'!$D17:$J17,L$6)+COUNTIF('G5'!$D17:$J17,L$6)+COUNTIF('G6'!$D17:$J17,L$6)+COUNTIF('G7'!$D17:$J17,L$6)+COUNTIF('G8'!$D17:$J17,L$6)+COUNTIF('G9'!$D17:$J17,L$6)+COUNTIF('G10'!$D17:$J17,L$6)+COUNTIF('G11'!$D17:$J17,L$6)+COUNTIF('G12'!$D17:$J17,L$6)+COUNTIF('G13'!$D17:$J17,L$6)</f>
        <v>0</v>
      </c>
      <c r="M12" s="33">
        <f t="shared" si="0"/>
        <v>0</v>
      </c>
      <c r="N12" s="35">
        <f t="shared" si="1"/>
        <v>0</v>
      </c>
      <c r="O12" s="37">
        <f t="shared" si="2"/>
        <v>0</v>
      </c>
      <c r="P12" s="37">
        <f t="shared" si="3"/>
        <v>0</v>
      </c>
      <c r="Q12" s="37">
        <f t="shared" si="4"/>
        <v>0</v>
      </c>
      <c r="R12" s="38">
        <f t="shared" si="5"/>
        <v>0</v>
      </c>
      <c r="S12" s="39" t="e">
        <f t="shared" si="6"/>
        <v>#DIV/0!</v>
      </c>
      <c r="T12" s="32"/>
    </row>
    <row r="13" spans="1:20" s="13" customFormat="1" x14ac:dyDescent="0.2">
      <c r="A13" s="33">
        <f>'Game Schedule &amp; Roster'!H10</f>
        <v>0</v>
      </c>
      <c r="B13" s="33">
        <f>'Game Schedule &amp; Roster'!I10</f>
        <v>0</v>
      </c>
      <c r="C13" s="34">
        <f>COUNTIF('G1'!$D18:$J18,C$6)+COUNTIF('G2'!$D18:$J18,C$6)+COUNTIF('G3'!$D18:$J18,C$6)+COUNTIF('G4'!$D18:$J18,C$6)+COUNTIF('G5'!$D18:$J18,C$6)+COUNTIF('G6'!$D18:$J18,C$6)+COUNTIF('G7'!$D18:$J18,C$6)+COUNTIF('G8'!$D18:$J18,C$6)+COUNTIF('G9'!$D18:$J18,C$6)+COUNTIF('G10'!$D18:$J18,C$6)+COUNTIF('G11'!$D18:$J18,C$6)+COUNTIF('G12'!$D18:$J18,C$6)+COUNTIF('G13'!$D18:$J18,C$6)</f>
        <v>0</v>
      </c>
      <c r="D13" s="34">
        <f>COUNTIF('G1'!$D18:$J18,D$6)+COUNTIF('G2'!$D18:$J18,D$6)+COUNTIF('G3'!$D18:$J18,D$6)+COUNTIF('G4'!$D18:$J18,D$6)+COUNTIF('G5'!$D18:$J18,D$6)+COUNTIF('G6'!$D18:$J18,D$6)+COUNTIF('G7'!$D18:$J18,D$6)+COUNTIF('G8'!$D18:$J18,D$6)+COUNTIF('G9'!$D18:$J18,D$6)+COUNTIF('G10'!$D18:$J18,D$6)+COUNTIF('G11'!$D18:$J18,D$6)+COUNTIF('G12'!$D18:$J18,D$6)+COUNTIF('G13'!$D18:$J18,D$6)</f>
        <v>0</v>
      </c>
      <c r="E13" s="34">
        <f>COUNTIF('G1'!$D18:$J18,E$6)+COUNTIF('G2'!$D18:$J18,E$6)+COUNTIF('G3'!$D18:$J18,E$6)+COUNTIF('G4'!$D18:$J18,E$6)+COUNTIF('G5'!$D18:$J18,E$6)+COUNTIF('G6'!$D18:$J18,E$6)+COUNTIF('G7'!$D18:$J18,E$6)+COUNTIF('G8'!$D18:$J18,E$6)+COUNTIF('G9'!$D18:$J18,E$6)+COUNTIF('G10'!$D18:$J18,E$6)+COUNTIF('G11'!$D18:$J18,E$6)+COUNTIF('G12'!$D18:$J18,E$6)+COUNTIF('G13'!$D18:$J18,E$6)</f>
        <v>0</v>
      </c>
      <c r="F13" s="34">
        <f>COUNTIF('G1'!$D18:$J18,F$6)+COUNTIF('G2'!$D18:$J18,F$6)+COUNTIF('G3'!$D18:$J18,F$6)+COUNTIF('G4'!$D18:$J18,F$6)+COUNTIF('G5'!$D18:$J18,F$6)+COUNTIF('G6'!$D18:$J18,F$6)+COUNTIF('G7'!$D18:$J18,F$6)+COUNTIF('G8'!$D18:$J18,F$6)+COUNTIF('G9'!$D18:$J18,F$6)+COUNTIF('G10'!$D18:$J18,F$6)+COUNTIF('G11'!$D18:$J18,F$6)+COUNTIF('G12'!$D18:$J18,F$6)+COUNTIF('G13'!$D18:$J18,F$6)</f>
        <v>0</v>
      </c>
      <c r="G13" s="34">
        <f>COUNTIF('G1'!$D18:$J18,G$6)+COUNTIF('G2'!$D18:$J18,G$6)+COUNTIF('G3'!$D18:$J18,G$6)+COUNTIF('G4'!$D18:$J18,G$6)+COUNTIF('G5'!$D18:$J18,G$6)+COUNTIF('G6'!$D18:$J18,G$6)+COUNTIF('G7'!$D18:$J18,G$6)+COUNTIF('G8'!$D18:$J18,G$6)+COUNTIF('G9'!$D18:$J18,G$6)+COUNTIF('G10'!$D18:$J18,G$6)+COUNTIF('G11'!$D18:$J18,G$6)+COUNTIF('G12'!$D18:$J18,G$6)+COUNTIF('G13'!$D18:$J18,G$6)</f>
        <v>0</v>
      </c>
      <c r="H13" s="34">
        <f>COUNTIF('G1'!$D18:$J18,H$6)+COUNTIF('G2'!$D18:$J18,H$6)+COUNTIF('G3'!$D18:$J18,H$6)+COUNTIF('G4'!$D18:$J18,H$6)+COUNTIF('G5'!$D18:$J18,H$6)+COUNTIF('G6'!$D18:$J18,H$6)+COUNTIF('G7'!$D18:$J18,H$6)+COUNTIF('G8'!$D18:$J18,H$6)+COUNTIF('G9'!$D18:$J18,H$6)+COUNTIF('G10'!$D18:$J18,H$6)+COUNTIF('G11'!$D18:$J18,H$6)+COUNTIF('G12'!$D18:$J18,H$6)+COUNTIF('G13'!$D18:$J18,H$6)</f>
        <v>0</v>
      </c>
      <c r="I13" s="34">
        <f>COUNTIF('G1'!$D18:$J18,I$6)+COUNTIF('G2'!$D18:$J18,I$6)+COUNTIF('G3'!$D18:$J18,I$6)+COUNTIF('G4'!$D18:$J18,I$6)+COUNTIF('G5'!$D18:$J18,I$6)+COUNTIF('G6'!$D18:$J18,I$6)+COUNTIF('G7'!$D18:$J18,I$6)+COUNTIF('G8'!$D18:$J18,I$6)+COUNTIF('G9'!$D18:$J18,I$6)+COUNTIF('G10'!$D18:$J18,I$6)+COUNTIF('G11'!$D18:$J18,I$6)+COUNTIF('G12'!$D18:$J18,I$6)+COUNTIF('G13'!$D18:$J18,I$6)</f>
        <v>0</v>
      </c>
      <c r="J13" s="34">
        <f>COUNTIF('G1'!$D18:$J18,J$6)+COUNTIF('G2'!$D18:$J18,J$6)+COUNTIF('G3'!$D18:$J18,J$6)+COUNTIF('G4'!$D18:$J18,J$6)+COUNTIF('G5'!$D18:$J18,J$6)+COUNTIF('G6'!$D18:$J18,J$6)+COUNTIF('G7'!$D18:$J18,J$6)+COUNTIF('G8'!$D18:$J18,J$6)+COUNTIF('G9'!$D18:$J18,J$6)+COUNTIF('G10'!$D18:$J18,J$6)+COUNTIF('G11'!$D18:$J18,J$6)+COUNTIF('G12'!$D18:$J18,J$6)+COUNTIF('G13'!$D18:$J18,J$6)</f>
        <v>0</v>
      </c>
      <c r="K13" s="34">
        <f>COUNTIF('G1'!$D18:$J18,K$6)+COUNTIF('G2'!$D18:$J18,K$6)+COUNTIF('G3'!$D18:$J18,K$6)+COUNTIF('G4'!$D18:$J18,K$6)+COUNTIF('G5'!$D18:$J18,K$6)+COUNTIF('G6'!$D18:$J18,K$6)+COUNTIF('G7'!$D18:$J18,K$6)+COUNTIF('G8'!$D18:$J18,K$6)+COUNTIF('G9'!$D18:$J18,K$6)+COUNTIF('G10'!$D18:$J18,K$6)+COUNTIF('G11'!$D18:$J18,K$6)+COUNTIF('G12'!$D18:$J18,K$6)+COUNTIF('G13'!$D18:$J18,K$6)</f>
        <v>0</v>
      </c>
      <c r="L13" s="34">
        <f>COUNTIF('G1'!$D18:$J18,L$6)+COUNTIF('G2'!$D18:$J18,L$6)+COUNTIF('G3'!$D18:$J18,L$6)+COUNTIF('G4'!$D18:$J18,L$6)+COUNTIF('G5'!$D18:$J18,L$6)+COUNTIF('G6'!$D18:$J18,L$6)+COUNTIF('G7'!$D18:$J18,L$6)+COUNTIF('G8'!$D18:$J18,L$6)+COUNTIF('G9'!$D18:$J18,L$6)+COUNTIF('G10'!$D18:$J18,L$6)+COUNTIF('G11'!$D18:$J18,L$6)+COUNTIF('G12'!$D18:$J18,L$6)+COUNTIF('G13'!$D18:$J18,L$6)</f>
        <v>0</v>
      </c>
      <c r="M13" s="33">
        <f t="shared" si="0"/>
        <v>0</v>
      </c>
      <c r="N13" s="35">
        <f t="shared" si="1"/>
        <v>0</v>
      </c>
      <c r="O13" s="37">
        <f t="shared" si="2"/>
        <v>0</v>
      </c>
      <c r="P13" s="37">
        <f t="shared" si="3"/>
        <v>0</v>
      </c>
      <c r="Q13" s="37">
        <f t="shared" si="4"/>
        <v>0</v>
      </c>
      <c r="R13" s="38">
        <f t="shared" si="5"/>
        <v>0</v>
      </c>
      <c r="S13" s="39" t="e">
        <f t="shared" si="6"/>
        <v>#DIV/0!</v>
      </c>
      <c r="T13" s="32"/>
    </row>
    <row r="14" spans="1:20" s="13" customFormat="1" x14ac:dyDescent="0.2">
      <c r="A14" s="33">
        <f>'Game Schedule &amp; Roster'!H11</f>
        <v>0</v>
      </c>
      <c r="B14" s="33">
        <f>'Game Schedule &amp; Roster'!I11</f>
        <v>0</v>
      </c>
      <c r="C14" s="34">
        <f>COUNTIF('G1'!$D19:$J19,C$6)+COUNTIF('G2'!$D19:$J19,C$6)+COUNTIF('G3'!$D19:$J19,C$6)+COUNTIF('G4'!$D19:$J19,C$6)+COUNTIF('G5'!$D19:$J19,C$6)+COUNTIF('G6'!$D19:$J19,C$6)+COUNTIF('G7'!$D19:$J19,C$6)+COUNTIF('G8'!$D19:$J19,C$6)+COUNTIF('G9'!$D19:$J19,C$6)+COUNTIF('G10'!$D19:$J19,C$6)+COUNTIF('G11'!$D19:$J19,C$6)+COUNTIF('G12'!$D19:$J19,C$6)+COUNTIF('G13'!$D19:$J19,C$6)</f>
        <v>0</v>
      </c>
      <c r="D14" s="34">
        <f>COUNTIF('G1'!$D19:$J19,D$6)+COUNTIF('G2'!$D19:$J19,D$6)+COUNTIF('G3'!$D19:$J19,D$6)+COUNTIF('G4'!$D19:$J19,D$6)+COUNTIF('G5'!$D19:$J19,D$6)+COUNTIF('G6'!$D19:$J19,D$6)+COUNTIF('G7'!$D19:$J19,D$6)+COUNTIF('G8'!$D19:$J19,D$6)+COUNTIF('G9'!$D19:$J19,D$6)+COUNTIF('G10'!$D19:$J19,D$6)+COUNTIF('G11'!$D19:$J19,D$6)+COUNTIF('G12'!$D19:$J19,D$6)+COUNTIF('G13'!$D19:$J19,D$6)</f>
        <v>0</v>
      </c>
      <c r="E14" s="34">
        <f>COUNTIF('G1'!$D19:$J19,E$6)+COUNTIF('G2'!$D19:$J19,E$6)+COUNTIF('G3'!$D19:$J19,E$6)+COUNTIF('G4'!$D19:$J19,E$6)+COUNTIF('G5'!$D19:$J19,E$6)+COUNTIF('G6'!$D19:$J19,E$6)+COUNTIF('G7'!$D19:$J19,E$6)+COUNTIF('G8'!$D19:$J19,E$6)+COUNTIF('G9'!$D19:$J19,E$6)+COUNTIF('G10'!$D19:$J19,E$6)+COUNTIF('G11'!$D19:$J19,E$6)+COUNTIF('G12'!$D19:$J19,E$6)+COUNTIF('G13'!$D19:$J19,E$6)</f>
        <v>0</v>
      </c>
      <c r="F14" s="34">
        <f>COUNTIF('G1'!$D19:$J19,F$6)+COUNTIF('G2'!$D19:$J19,F$6)+COUNTIF('G3'!$D19:$J19,F$6)+COUNTIF('G4'!$D19:$J19,F$6)+COUNTIF('G5'!$D19:$J19,F$6)+COUNTIF('G6'!$D19:$J19,F$6)+COUNTIF('G7'!$D19:$J19,F$6)+COUNTIF('G8'!$D19:$J19,F$6)+COUNTIF('G9'!$D19:$J19,F$6)+COUNTIF('G10'!$D19:$J19,F$6)+COUNTIF('G11'!$D19:$J19,F$6)+COUNTIF('G12'!$D19:$J19,F$6)+COUNTIF('G13'!$D19:$J19,F$6)</f>
        <v>0</v>
      </c>
      <c r="G14" s="34">
        <f>COUNTIF('G1'!$D19:$J19,G$6)+COUNTIF('G2'!$D19:$J19,G$6)+COUNTIF('G3'!$D19:$J19,G$6)+COUNTIF('G4'!$D19:$J19,G$6)+COUNTIF('G5'!$D19:$J19,G$6)+COUNTIF('G6'!$D19:$J19,G$6)+COUNTIF('G7'!$D19:$J19,G$6)+COUNTIF('G8'!$D19:$J19,G$6)+COUNTIF('G9'!$D19:$J19,G$6)+COUNTIF('G10'!$D19:$J19,G$6)+COUNTIF('G11'!$D19:$J19,G$6)+COUNTIF('G12'!$D19:$J19,G$6)+COUNTIF('G13'!$D19:$J19,G$6)</f>
        <v>0</v>
      </c>
      <c r="H14" s="34">
        <f>COUNTIF('G1'!$D19:$J19,H$6)+COUNTIF('G2'!$D19:$J19,H$6)+COUNTIF('G3'!$D19:$J19,H$6)+COUNTIF('G4'!$D19:$J19,H$6)+COUNTIF('G5'!$D19:$J19,H$6)+COUNTIF('G6'!$D19:$J19,H$6)+COUNTIF('G7'!$D19:$J19,H$6)+COUNTIF('G8'!$D19:$J19,H$6)+COUNTIF('G9'!$D19:$J19,H$6)+COUNTIF('G10'!$D19:$J19,H$6)+COUNTIF('G11'!$D19:$J19,H$6)+COUNTIF('G12'!$D19:$J19,H$6)+COUNTIF('G13'!$D19:$J19,H$6)</f>
        <v>0</v>
      </c>
      <c r="I14" s="34">
        <f>COUNTIF('G1'!$D19:$J19,I$6)+COUNTIF('G2'!$D19:$J19,I$6)+COUNTIF('G3'!$D19:$J19,I$6)+COUNTIF('G4'!$D19:$J19,I$6)+COUNTIF('G5'!$D19:$J19,I$6)+COUNTIF('G6'!$D19:$J19,I$6)+COUNTIF('G7'!$D19:$J19,I$6)+COUNTIF('G8'!$D19:$J19,I$6)+COUNTIF('G9'!$D19:$J19,I$6)+COUNTIF('G10'!$D19:$J19,I$6)+COUNTIF('G11'!$D19:$J19,I$6)+COUNTIF('G12'!$D19:$J19,I$6)+COUNTIF('G13'!$D19:$J19,I$6)</f>
        <v>0</v>
      </c>
      <c r="J14" s="34">
        <f>COUNTIF('G1'!$D19:$J19,J$6)+COUNTIF('G2'!$D19:$J19,J$6)+COUNTIF('G3'!$D19:$J19,J$6)+COUNTIF('G4'!$D19:$J19,J$6)+COUNTIF('G5'!$D19:$J19,J$6)+COUNTIF('G6'!$D19:$J19,J$6)+COUNTIF('G7'!$D19:$J19,J$6)+COUNTIF('G8'!$D19:$J19,J$6)+COUNTIF('G9'!$D19:$J19,J$6)+COUNTIF('G10'!$D19:$J19,J$6)+COUNTIF('G11'!$D19:$J19,J$6)+COUNTIF('G12'!$D19:$J19,J$6)+COUNTIF('G13'!$D19:$J19,J$6)</f>
        <v>0</v>
      </c>
      <c r="K14" s="34">
        <f>COUNTIF('G1'!$D19:$J19,K$6)+COUNTIF('G2'!$D19:$J19,K$6)+COUNTIF('G3'!$D19:$J19,K$6)+COUNTIF('G4'!$D19:$J19,K$6)+COUNTIF('G5'!$D19:$J19,K$6)+COUNTIF('G6'!$D19:$J19,K$6)+COUNTIF('G7'!$D19:$J19,K$6)+COUNTIF('G8'!$D19:$J19,K$6)+COUNTIF('G9'!$D19:$J19,K$6)+COUNTIF('G10'!$D19:$J19,K$6)+COUNTIF('G11'!$D19:$J19,K$6)+COUNTIF('G12'!$D19:$J19,K$6)+COUNTIF('G13'!$D19:$J19,K$6)</f>
        <v>0</v>
      </c>
      <c r="L14" s="34">
        <f>COUNTIF('G1'!$D19:$J19,L$6)+COUNTIF('G2'!$D19:$J19,L$6)+COUNTIF('G3'!$D19:$J19,L$6)+COUNTIF('G4'!$D19:$J19,L$6)+COUNTIF('G5'!$D19:$J19,L$6)+COUNTIF('G6'!$D19:$J19,L$6)+COUNTIF('G7'!$D19:$J19,L$6)+COUNTIF('G8'!$D19:$J19,L$6)+COUNTIF('G9'!$D19:$J19,L$6)+COUNTIF('G10'!$D19:$J19,L$6)+COUNTIF('G11'!$D19:$J19,L$6)+COUNTIF('G12'!$D19:$J19,L$6)+COUNTIF('G13'!$D19:$J19,L$6)</f>
        <v>0</v>
      </c>
      <c r="M14" s="33">
        <f t="shared" si="0"/>
        <v>0</v>
      </c>
      <c r="N14" s="35">
        <f t="shared" si="1"/>
        <v>0</v>
      </c>
      <c r="O14" s="37">
        <f t="shared" si="2"/>
        <v>0</v>
      </c>
      <c r="P14" s="37">
        <f t="shared" si="3"/>
        <v>0</v>
      </c>
      <c r="Q14" s="37">
        <f t="shared" si="4"/>
        <v>0</v>
      </c>
      <c r="R14" s="38">
        <f t="shared" si="5"/>
        <v>0</v>
      </c>
      <c r="S14" s="39" t="e">
        <f t="shared" si="6"/>
        <v>#DIV/0!</v>
      </c>
      <c r="T14" s="32"/>
    </row>
    <row r="15" spans="1:20" s="13" customFormat="1" x14ac:dyDescent="0.2">
      <c r="A15" s="33">
        <f>'Game Schedule &amp; Roster'!H12</f>
        <v>0</v>
      </c>
      <c r="B15" s="33">
        <f>'Game Schedule &amp; Roster'!I12</f>
        <v>0</v>
      </c>
      <c r="C15" s="34">
        <f>COUNTIF('G1'!$D20:$J20,C$6)+COUNTIF('G2'!$D20:$J20,C$6)+COUNTIF('G3'!$D20:$J20,C$6)+COUNTIF('G4'!$D20:$J20,C$6)+COUNTIF('G5'!$D20:$J20,C$6)+COUNTIF('G6'!$D20:$J20,C$6)+COUNTIF('G7'!$D20:$J20,C$6)+COUNTIF('G8'!$D20:$J20,C$6)+COUNTIF('G9'!$D20:$J20,C$6)+COUNTIF('G10'!$D20:$J20,C$6)+COUNTIF('G11'!$D20:$J20,C$6)+COUNTIF('G12'!$D20:$J20,C$6)+COUNTIF('G13'!$D20:$J20,C$6)</f>
        <v>0</v>
      </c>
      <c r="D15" s="34">
        <f>COUNTIF('G1'!$D20:$J20,D$6)+COUNTIF('G2'!$D20:$J20,D$6)+COUNTIF('G3'!$D20:$J20,D$6)+COUNTIF('G4'!$D20:$J20,D$6)+COUNTIF('G5'!$D20:$J20,D$6)+COUNTIF('G6'!$D20:$J20,D$6)+COUNTIF('G7'!$D20:$J20,D$6)+COUNTIF('G8'!$D20:$J20,D$6)+COUNTIF('G9'!$D20:$J20,D$6)+COUNTIF('G10'!$D20:$J20,D$6)+COUNTIF('G11'!$D20:$J20,D$6)+COUNTIF('G12'!$D20:$J20,D$6)+COUNTIF('G13'!$D20:$J20,D$6)</f>
        <v>0</v>
      </c>
      <c r="E15" s="34">
        <f>COUNTIF('G1'!$D20:$J20,E$6)+COUNTIF('G2'!$D20:$J20,E$6)+COUNTIF('G3'!$D20:$J20,E$6)+COUNTIF('G4'!$D20:$J20,E$6)+COUNTIF('G5'!$D20:$J20,E$6)+COUNTIF('G6'!$D20:$J20,E$6)+COUNTIF('G7'!$D20:$J20,E$6)+COUNTIF('G8'!$D20:$J20,E$6)+COUNTIF('G9'!$D20:$J20,E$6)+COUNTIF('G10'!$D20:$J20,E$6)+COUNTIF('G11'!$D20:$J20,E$6)+COUNTIF('G12'!$D20:$J20,E$6)+COUNTIF('G13'!$D20:$J20,E$6)</f>
        <v>0</v>
      </c>
      <c r="F15" s="34">
        <f>COUNTIF('G1'!$D20:$J20,F$6)+COUNTIF('G2'!$D20:$J20,F$6)+COUNTIF('G3'!$D20:$J20,F$6)+COUNTIF('G4'!$D20:$J20,F$6)+COUNTIF('G5'!$D20:$J20,F$6)+COUNTIF('G6'!$D20:$J20,F$6)+COUNTIF('G7'!$D20:$J20,F$6)+COUNTIF('G8'!$D20:$J20,F$6)+COUNTIF('G9'!$D20:$J20,F$6)+COUNTIF('G10'!$D20:$J20,F$6)+COUNTIF('G11'!$D20:$J20,F$6)+COUNTIF('G12'!$D20:$J20,F$6)+COUNTIF('G13'!$D20:$J20,F$6)</f>
        <v>0</v>
      </c>
      <c r="G15" s="34">
        <f>COUNTIF('G1'!$D20:$J20,G$6)+COUNTIF('G2'!$D20:$J20,G$6)+COUNTIF('G3'!$D20:$J20,G$6)+COUNTIF('G4'!$D20:$J20,G$6)+COUNTIF('G5'!$D20:$J20,G$6)+COUNTIF('G6'!$D20:$J20,G$6)+COUNTIF('G7'!$D20:$J20,G$6)+COUNTIF('G8'!$D20:$J20,G$6)+COUNTIF('G9'!$D20:$J20,G$6)+COUNTIF('G10'!$D20:$J20,G$6)+COUNTIF('G11'!$D20:$J20,G$6)+COUNTIF('G12'!$D20:$J20,G$6)+COUNTIF('G13'!$D20:$J20,G$6)</f>
        <v>0</v>
      </c>
      <c r="H15" s="34">
        <f>COUNTIF('G1'!$D20:$J20,H$6)+COUNTIF('G2'!$D20:$J20,H$6)+COUNTIF('G3'!$D20:$J20,H$6)+COUNTIF('G4'!$D20:$J20,H$6)+COUNTIF('G5'!$D20:$J20,H$6)+COUNTIF('G6'!$D20:$J20,H$6)+COUNTIF('G7'!$D20:$J20,H$6)+COUNTIF('G8'!$D20:$J20,H$6)+COUNTIF('G9'!$D20:$J20,H$6)+COUNTIF('G10'!$D20:$J20,H$6)+COUNTIF('G11'!$D20:$J20,H$6)+COUNTIF('G12'!$D20:$J20,H$6)+COUNTIF('G13'!$D20:$J20,H$6)</f>
        <v>0</v>
      </c>
      <c r="I15" s="34">
        <f>COUNTIF('G1'!$D20:$J20,I$6)+COUNTIF('G2'!$D20:$J20,I$6)+COUNTIF('G3'!$D20:$J20,I$6)+COUNTIF('G4'!$D20:$J20,I$6)+COUNTIF('G5'!$D20:$J20,I$6)+COUNTIF('G6'!$D20:$J20,I$6)+COUNTIF('G7'!$D20:$J20,I$6)+COUNTIF('G8'!$D20:$J20,I$6)+COUNTIF('G9'!$D20:$J20,I$6)+COUNTIF('G10'!$D20:$J20,I$6)+COUNTIF('G11'!$D20:$J20,I$6)+COUNTIF('G12'!$D20:$J20,I$6)+COUNTIF('G13'!$D20:$J20,I$6)</f>
        <v>0</v>
      </c>
      <c r="J15" s="34">
        <f>COUNTIF('G1'!$D20:$J20,J$6)+COUNTIF('G2'!$D20:$J20,J$6)+COUNTIF('G3'!$D20:$J20,J$6)+COUNTIF('G4'!$D20:$J20,J$6)+COUNTIF('G5'!$D20:$J20,J$6)+COUNTIF('G6'!$D20:$J20,J$6)+COUNTIF('G7'!$D20:$J20,J$6)+COUNTIF('G8'!$D20:$J20,J$6)+COUNTIF('G9'!$D20:$J20,J$6)+COUNTIF('G10'!$D20:$J20,J$6)+COUNTIF('G11'!$D20:$J20,J$6)+COUNTIF('G12'!$D20:$J20,J$6)+COUNTIF('G13'!$D20:$J20,J$6)</f>
        <v>0</v>
      </c>
      <c r="K15" s="34">
        <f>COUNTIF('G1'!$D20:$J20,K$6)+COUNTIF('G2'!$D20:$J20,K$6)+COUNTIF('G3'!$D20:$J20,K$6)+COUNTIF('G4'!$D20:$J20,K$6)+COUNTIF('G5'!$D20:$J20,K$6)+COUNTIF('G6'!$D20:$J20,K$6)+COUNTIF('G7'!$D20:$J20,K$6)+COUNTIF('G8'!$D20:$J20,K$6)+COUNTIF('G9'!$D20:$J20,K$6)+COUNTIF('G10'!$D20:$J20,K$6)+COUNTIF('G11'!$D20:$J20,K$6)+COUNTIF('G12'!$D20:$J20,K$6)+COUNTIF('G13'!$D20:$J20,K$6)</f>
        <v>0</v>
      </c>
      <c r="L15" s="34">
        <f>COUNTIF('G1'!$D20:$J20,L$6)+COUNTIF('G2'!$D20:$J20,L$6)+COUNTIF('G3'!$D20:$J20,L$6)+COUNTIF('G4'!$D20:$J20,L$6)+COUNTIF('G5'!$D20:$J20,L$6)+COUNTIF('G6'!$D20:$J20,L$6)+COUNTIF('G7'!$D20:$J20,L$6)+COUNTIF('G8'!$D20:$J20,L$6)+COUNTIF('G9'!$D20:$J20,L$6)+COUNTIF('G10'!$D20:$J20,L$6)+COUNTIF('G11'!$D20:$J20,L$6)+COUNTIF('G12'!$D20:$J20,L$6)+COUNTIF('G13'!$D20:$J20,L$6)</f>
        <v>0</v>
      </c>
      <c r="M15" s="33">
        <f t="shared" si="0"/>
        <v>0</v>
      </c>
      <c r="N15" s="35">
        <f t="shared" si="1"/>
        <v>0</v>
      </c>
      <c r="O15" s="37">
        <f t="shared" si="2"/>
        <v>0</v>
      </c>
      <c r="P15" s="37">
        <f t="shared" si="3"/>
        <v>0</v>
      </c>
      <c r="Q15" s="37">
        <f t="shared" si="4"/>
        <v>0</v>
      </c>
      <c r="R15" s="38">
        <f t="shared" si="5"/>
        <v>0</v>
      </c>
      <c r="S15" s="39" t="e">
        <f t="shared" si="6"/>
        <v>#DIV/0!</v>
      </c>
      <c r="T15" s="32"/>
    </row>
    <row r="16" spans="1:20" s="13" customFormat="1" x14ac:dyDescent="0.2">
      <c r="A16" s="33">
        <f>'Game Schedule &amp; Roster'!H13</f>
        <v>0</v>
      </c>
      <c r="B16" s="33">
        <f>'Game Schedule &amp; Roster'!I13</f>
        <v>0</v>
      </c>
      <c r="C16" s="34">
        <f>COUNTIF('G1'!$D21:$J21,C$6)+COUNTIF('G2'!$D21:$J21,C$6)+COUNTIF('G3'!$D21:$J21,C$6)+COUNTIF('G4'!$D21:$J21,C$6)+COUNTIF('G5'!$D21:$J21,C$6)+COUNTIF('G6'!$D21:$J21,C$6)+COUNTIF('G7'!$D21:$J21,C$6)+COUNTIF('G8'!$D21:$J21,C$6)+COUNTIF('G9'!$D21:$J21,C$6)+COUNTIF('G10'!$D21:$J21,C$6)+COUNTIF('G11'!$D21:$J21,C$6)+COUNTIF('G12'!$D21:$J21,C$6)+COUNTIF('G13'!$D21:$J21,C$6)</f>
        <v>0</v>
      </c>
      <c r="D16" s="34">
        <f>COUNTIF('G1'!$D21:$J21,D$6)+COUNTIF('G2'!$D21:$J21,D$6)+COUNTIF('G3'!$D21:$J21,D$6)+COUNTIF('G4'!$D21:$J21,D$6)+COUNTIF('G5'!$D21:$J21,D$6)+COUNTIF('G6'!$D21:$J21,D$6)+COUNTIF('G7'!$D21:$J21,D$6)+COUNTIF('G8'!$D21:$J21,D$6)+COUNTIF('G9'!$D21:$J21,D$6)+COUNTIF('G10'!$D21:$J21,D$6)+COUNTIF('G11'!$D21:$J21,D$6)+COUNTIF('G12'!$D21:$J21,D$6)+COUNTIF('G13'!$D21:$J21,D$6)</f>
        <v>0</v>
      </c>
      <c r="E16" s="34">
        <f>COUNTIF('G1'!$D21:$J21,E$6)+COUNTIF('G2'!$D21:$J21,E$6)+COUNTIF('G3'!$D21:$J21,E$6)+COUNTIF('G4'!$D21:$J21,E$6)+COUNTIF('G5'!$D21:$J21,E$6)+COUNTIF('G6'!$D21:$J21,E$6)+COUNTIF('G7'!$D21:$J21,E$6)+COUNTIF('G8'!$D21:$J21,E$6)+COUNTIF('G9'!$D21:$J21,E$6)+COUNTIF('G10'!$D21:$J21,E$6)+COUNTIF('G11'!$D21:$J21,E$6)+COUNTIF('G12'!$D21:$J21,E$6)+COUNTIF('G13'!$D21:$J21,E$6)</f>
        <v>0</v>
      </c>
      <c r="F16" s="34">
        <f>COUNTIF('G1'!$D21:$J21,F$6)+COUNTIF('G2'!$D21:$J21,F$6)+COUNTIF('G3'!$D21:$J21,F$6)+COUNTIF('G4'!$D21:$J21,F$6)+COUNTIF('G5'!$D21:$J21,F$6)+COUNTIF('G6'!$D21:$J21,F$6)+COUNTIF('G7'!$D21:$J21,F$6)+COUNTIF('G8'!$D21:$J21,F$6)+COUNTIF('G9'!$D21:$J21,F$6)+COUNTIF('G10'!$D21:$J21,F$6)+COUNTIF('G11'!$D21:$J21,F$6)+COUNTIF('G12'!$D21:$J21,F$6)+COUNTIF('G13'!$D21:$J21,F$6)</f>
        <v>0</v>
      </c>
      <c r="G16" s="34">
        <f>COUNTIF('G1'!$D21:$J21,G$6)+COUNTIF('G2'!$D21:$J21,G$6)+COUNTIF('G3'!$D21:$J21,G$6)+COUNTIF('G4'!$D21:$J21,G$6)+COUNTIF('G5'!$D21:$J21,G$6)+COUNTIF('G6'!$D21:$J21,G$6)+COUNTIF('G7'!$D21:$J21,G$6)+COUNTIF('G8'!$D21:$J21,G$6)+COUNTIF('G9'!$D21:$J21,G$6)+COUNTIF('G10'!$D21:$J21,G$6)+COUNTIF('G11'!$D21:$J21,G$6)+COUNTIF('G12'!$D21:$J21,G$6)+COUNTIF('G13'!$D21:$J21,G$6)</f>
        <v>0</v>
      </c>
      <c r="H16" s="34">
        <f>COUNTIF('G1'!$D21:$J21,H$6)+COUNTIF('G2'!$D21:$J21,H$6)+COUNTIF('G3'!$D21:$J21,H$6)+COUNTIF('G4'!$D21:$J21,H$6)+COUNTIF('G5'!$D21:$J21,H$6)+COUNTIF('G6'!$D21:$J21,H$6)+COUNTIF('G7'!$D21:$J21,H$6)+COUNTIF('G8'!$D21:$J21,H$6)+COUNTIF('G9'!$D21:$J21,H$6)+COUNTIF('G10'!$D21:$J21,H$6)+COUNTIF('G11'!$D21:$J21,H$6)+COUNTIF('G12'!$D21:$J21,H$6)+COUNTIF('G13'!$D21:$J21,H$6)</f>
        <v>0</v>
      </c>
      <c r="I16" s="34">
        <f>COUNTIF('G1'!$D21:$J21,I$6)+COUNTIF('G2'!$D21:$J21,I$6)+COUNTIF('G3'!$D21:$J21,I$6)+COUNTIF('G4'!$D21:$J21,I$6)+COUNTIF('G5'!$D21:$J21,I$6)+COUNTIF('G6'!$D21:$J21,I$6)+COUNTIF('G7'!$D21:$J21,I$6)+COUNTIF('G8'!$D21:$J21,I$6)+COUNTIF('G9'!$D21:$J21,I$6)+COUNTIF('G10'!$D21:$J21,I$6)+COUNTIF('G11'!$D21:$J21,I$6)+COUNTIF('G12'!$D21:$J21,I$6)+COUNTIF('G13'!$D21:$J21,I$6)</f>
        <v>0</v>
      </c>
      <c r="J16" s="34">
        <f>COUNTIF('G1'!$D21:$J21,J$6)+COUNTIF('G2'!$D21:$J21,J$6)+COUNTIF('G3'!$D21:$J21,J$6)+COUNTIF('G4'!$D21:$J21,J$6)+COUNTIF('G5'!$D21:$J21,J$6)+COUNTIF('G6'!$D21:$J21,J$6)+COUNTIF('G7'!$D21:$J21,J$6)+COUNTIF('G8'!$D21:$J21,J$6)+COUNTIF('G9'!$D21:$J21,J$6)+COUNTIF('G10'!$D21:$J21,J$6)+COUNTIF('G11'!$D21:$J21,J$6)+COUNTIF('G12'!$D21:$J21,J$6)+COUNTIF('G13'!$D21:$J21,J$6)</f>
        <v>0</v>
      </c>
      <c r="K16" s="34">
        <f>COUNTIF('G1'!$D21:$J21,K$6)+COUNTIF('G2'!$D21:$J21,K$6)+COUNTIF('G3'!$D21:$J21,K$6)+COUNTIF('G4'!$D21:$J21,K$6)+COUNTIF('G5'!$D21:$J21,K$6)+COUNTIF('G6'!$D21:$J21,K$6)+COUNTIF('G7'!$D21:$J21,K$6)+COUNTIF('G8'!$D21:$J21,K$6)+COUNTIF('G9'!$D21:$J21,K$6)+COUNTIF('G10'!$D21:$J21,K$6)+COUNTIF('G11'!$D21:$J21,K$6)+COUNTIF('G12'!$D21:$J21,K$6)+COUNTIF('G13'!$D21:$J21,K$6)</f>
        <v>0</v>
      </c>
      <c r="L16" s="34">
        <f>COUNTIF('G1'!$D21:$J21,L$6)+COUNTIF('G2'!$D21:$J21,L$6)+COUNTIF('G3'!$D21:$J21,L$6)+COUNTIF('G4'!$D21:$J21,L$6)+COUNTIF('G5'!$D21:$J21,L$6)+COUNTIF('G6'!$D21:$J21,L$6)+COUNTIF('G7'!$D21:$J21,L$6)+COUNTIF('G8'!$D21:$J21,L$6)+COUNTIF('G9'!$D21:$J21,L$6)+COUNTIF('G10'!$D21:$J21,L$6)+COUNTIF('G11'!$D21:$J21,L$6)+COUNTIF('G12'!$D21:$J21,L$6)+COUNTIF('G13'!$D21:$J21,L$6)</f>
        <v>0</v>
      </c>
      <c r="M16" s="33">
        <f>SUM(C16:L16)</f>
        <v>0</v>
      </c>
      <c r="N16" s="35">
        <f t="shared" si="1"/>
        <v>0</v>
      </c>
      <c r="O16" s="37">
        <f t="shared" si="2"/>
        <v>0</v>
      </c>
      <c r="P16" s="37">
        <f t="shared" si="3"/>
        <v>0</v>
      </c>
      <c r="Q16" s="37">
        <f t="shared" si="4"/>
        <v>0</v>
      </c>
      <c r="R16" s="38">
        <f t="shared" si="5"/>
        <v>0</v>
      </c>
      <c r="S16" s="39" t="e">
        <f t="shared" si="6"/>
        <v>#DIV/0!</v>
      </c>
      <c r="T16" s="32"/>
    </row>
    <row r="17" spans="1:20" s="13" customFormat="1" x14ac:dyDescent="0.2">
      <c r="A17" s="33">
        <f>'Game Schedule &amp; Roster'!H14</f>
        <v>0</v>
      </c>
      <c r="B17" s="33">
        <f>'Game Schedule &amp; Roster'!I14</f>
        <v>0</v>
      </c>
      <c r="C17" s="34">
        <f>COUNTIF('G1'!$D22:$J22,C$6)+COUNTIF('G2'!$D22:$J22,C$6)+COUNTIF('G3'!$D22:$J22,C$6)+COUNTIF('G4'!$D22:$J22,C$6)+COUNTIF('G5'!$D22:$J22,C$6)+COUNTIF('G6'!$D22:$J22,C$6)+COUNTIF('G7'!$D22:$J22,C$6)+COUNTIF('G8'!$D22:$J22,C$6)+COUNTIF('G9'!$D22:$J22,C$6)+COUNTIF('G10'!$D22:$J22,C$6)+COUNTIF('G11'!$D22:$J22,C$6)+COUNTIF('G12'!$D22:$J22,C$6)+COUNTIF('G13'!$D22:$J22,C$6)</f>
        <v>0</v>
      </c>
      <c r="D17" s="34">
        <f>COUNTIF('G1'!$D22:$J22,D$6)+COUNTIF('G2'!$D22:$J22,D$6)+COUNTIF('G3'!$D22:$J22,D$6)+COUNTIF('G4'!$D22:$J22,D$6)+COUNTIF('G5'!$D22:$J22,D$6)+COUNTIF('G6'!$D22:$J22,D$6)+COUNTIF('G7'!$D22:$J22,D$6)+COUNTIF('G8'!$D22:$J22,D$6)+COUNTIF('G9'!$D22:$J22,D$6)+COUNTIF('G10'!$D22:$J22,D$6)+COUNTIF('G11'!$D22:$J22,D$6)+COUNTIF('G12'!$D22:$J22,D$6)+COUNTIF('G13'!$D22:$J22,D$6)</f>
        <v>0</v>
      </c>
      <c r="E17" s="34">
        <f>COUNTIF('G1'!$D22:$J22,E$6)+COUNTIF('G2'!$D22:$J22,E$6)+COUNTIF('G3'!$D22:$J22,E$6)+COUNTIF('G4'!$D22:$J22,E$6)+COUNTIF('G5'!$D22:$J22,E$6)+COUNTIF('G6'!$D22:$J22,E$6)+COUNTIF('G7'!$D22:$J22,E$6)+COUNTIF('G8'!$D22:$J22,E$6)+COUNTIF('G9'!$D22:$J22,E$6)+COUNTIF('G10'!$D22:$J22,E$6)+COUNTIF('G11'!$D22:$J22,E$6)+COUNTIF('G12'!$D22:$J22,E$6)+COUNTIF('G13'!$D22:$J22,E$6)</f>
        <v>0</v>
      </c>
      <c r="F17" s="34">
        <f>COUNTIF('G1'!$D22:$J22,F$6)+COUNTIF('G2'!$D22:$J22,F$6)+COUNTIF('G3'!$D22:$J22,F$6)+COUNTIF('G4'!$D22:$J22,F$6)+COUNTIF('G5'!$D22:$J22,F$6)+COUNTIF('G6'!$D22:$J22,F$6)+COUNTIF('G7'!$D22:$J22,F$6)+COUNTIF('G8'!$D22:$J22,F$6)+COUNTIF('G9'!$D22:$J22,F$6)+COUNTIF('G10'!$D22:$J22,F$6)+COUNTIF('G11'!$D22:$J22,F$6)+COUNTIF('G12'!$D22:$J22,F$6)+COUNTIF('G13'!$D22:$J22,F$6)</f>
        <v>0</v>
      </c>
      <c r="G17" s="34">
        <f>COUNTIF('G1'!$D22:$J22,G$6)+COUNTIF('G2'!$D22:$J22,G$6)+COUNTIF('G3'!$D22:$J22,G$6)+COUNTIF('G4'!$D22:$J22,G$6)+COUNTIF('G5'!$D22:$J22,G$6)+COUNTIF('G6'!$D22:$J22,G$6)+COUNTIF('G7'!$D22:$J22,G$6)+COUNTIF('G8'!$D22:$J22,G$6)+COUNTIF('G9'!$D22:$J22,G$6)+COUNTIF('G10'!$D22:$J22,G$6)+COUNTIF('G11'!$D22:$J22,G$6)+COUNTIF('G12'!$D22:$J22,G$6)+COUNTIF('G13'!$D22:$J22,G$6)</f>
        <v>0</v>
      </c>
      <c r="H17" s="34">
        <f>COUNTIF('G1'!$D22:$J22,H$6)+COUNTIF('G2'!$D22:$J22,H$6)+COUNTIF('G3'!$D22:$J22,H$6)+COUNTIF('G4'!$D22:$J22,H$6)+COUNTIF('G5'!$D22:$J22,H$6)+COUNTIF('G6'!$D22:$J22,H$6)+COUNTIF('G7'!$D22:$J22,H$6)+COUNTIF('G8'!$D22:$J22,H$6)+COUNTIF('G9'!$D22:$J22,H$6)+COUNTIF('G10'!$D22:$J22,H$6)+COUNTIF('G11'!$D22:$J22,H$6)+COUNTIF('G12'!$D22:$J22,H$6)+COUNTIF('G13'!$D22:$J22,H$6)</f>
        <v>0</v>
      </c>
      <c r="I17" s="34">
        <f>COUNTIF('G1'!$D22:$J22,I$6)+COUNTIF('G2'!$D22:$J22,I$6)+COUNTIF('G3'!$D22:$J22,I$6)+COUNTIF('G4'!$D22:$J22,I$6)+COUNTIF('G5'!$D22:$J22,I$6)+COUNTIF('G6'!$D22:$J22,I$6)+COUNTIF('G7'!$D22:$J22,I$6)+COUNTIF('G8'!$D22:$J22,I$6)+COUNTIF('G9'!$D22:$J22,I$6)+COUNTIF('G10'!$D22:$J22,I$6)+COUNTIF('G11'!$D22:$J22,I$6)+COUNTIF('G12'!$D22:$J22,I$6)+COUNTIF('G13'!$D22:$J22,I$6)</f>
        <v>0</v>
      </c>
      <c r="J17" s="34">
        <f>COUNTIF('G1'!$D22:$J22,J$6)+COUNTIF('G2'!$D22:$J22,J$6)+COUNTIF('G3'!$D22:$J22,J$6)+COUNTIF('G4'!$D22:$J22,J$6)+COUNTIF('G5'!$D22:$J22,J$6)+COUNTIF('G6'!$D22:$J22,J$6)+COUNTIF('G7'!$D22:$J22,J$6)+COUNTIF('G8'!$D22:$J22,J$6)+COUNTIF('G9'!$D22:$J22,J$6)+COUNTIF('G10'!$D22:$J22,J$6)+COUNTIF('G11'!$D22:$J22,J$6)+COUNTIF('G12'!$D22:$J22,J$6)+COUNTIF('G13'!$D22:$J22,J$6)</f>
        <v>0</v>
      </c>
      <c r="K17" s="34">
        <f>COUNTIF('G1'!$D22:$J22,K$6)+COUNTIF('G2'!$D22:$J22,K$6)+COUNTIF('G3'!$D22:$J22,K$6)+COUNTIF('G4'!$D22:$J22,K$6)+COUNTIF('G5'!$D22:$J22,K$6)+COUNTIF('G6'!$D22:$J22,K$6)+COUNTIF('G7'!$D22:$J22,K$6)+COUNTIF('G8'!$D22:$J22,K$6)+COUNTIF('G9'!$D22:$J22,K$6)+COUNTIF('G10'!$D22:$J22,K$6)+COUNTIF('G11'!$D22:$J22,K$6)+COUNTIF('G12'!$D22:$J22,K$6)+COUNTIF('G13'!$D22:$J22,K$6)</f>
        <v>0</v>
      </c>
      <c r="L17" s="34">
        <f>COUNTIF('G1'!$D22:$J22,L$6)+COUNTIF('G2'!$D22:$J22,L$6)+COUNTIF('G3'!$D22:$J22,L$6)+COUNTIF('G4'!$D22:$J22,L$6)+COUNTIF('G5'!$D22:$J22,L$6)+COUNTIF('G6'!$D22:$J22,L$6)+COUNTIF('G7'!$D22:$J22,L$6)+COUNTIF('G8'!$D22:$J22,L$6)+COUNTIF('G9'!$D22:$J22,L$6)+COUNTIF('G10'!$D22:$J22,L$6)+COUNTIF('G11'!$D22:$J22,L$6)+COUNTIF('G12'!$D22:$J22,L$6)+COUNTIF('G13'!$D22:$J22,L$6)</f>
        <v>0</v>
      </c>
      <c r="M17" s="33">
        <f t="shared" si="0"/>
        <v>0</v>
      </c>
      <c r="N17" s="35">
        <f t="shared" si="1"/>
        <v>0</v>
      </c>
      <c r="O17" s="37">
        <f t="shared" si="2"/>
        <v>0</v>
      </c>
      <c r="P17" s="37">
        <f t="shared" si="3"/>
        <v>0</v>
      </c>
      <c r="Q17" s="37">
        <f t="shared" si="4"/>
        <v>0</v>
      </c>
      <c r="R17" s="38">
        <f t="shared" si="5"/>
        <v>0</v>
      </c>
      <c r="S17" s="39" t="e">
        <f t="shared" si="6"/>
        <v>#DIV/0!</v>
      </c>
      <c r="T17" s="32"/>
    </row>
    <row r="18" spans="1:20" s="13" customFormat="1" x14ac:dyDescent="0.2">
      <c r="A18" s="33">
        <f>'Game Schedule &amp; Roster'!H15</f>
        <v>0</v>
      </c>
      <c r="B18" s="33">
        <f>'Game Schedule &amp; Roster'!I15</f>
        <v>0</v>
      </c>
      <c r="C18" s="34">
        <f>COUNTIF('G1'!$D23:$J23,C$6)+COUNTIF('G2'!$D23:$J23,C$6)+COUNTIF('G3'!$D23:$J23,C$6)+COUNTIF('G4'!$D23:$J23,C$6)+COUNTIF('G5'!$D23:$J23,C$6)+COUNTIF('G6'!$D23:$J23,C$6)+COUNTIF('G7'!$D23:$J23,C$6)+COUNTIF('G8'!$D23:$J23,C$6)+COUNTIF('G9'!$D23:$J23,C$6)+COUNTIF('G10'!$D23:$J23,C$6)+COUNTIF('G11'!$D23:$J23,C$6)+COUNTIF('G12'!$D23:$J23,C$6)+COUNTIF('G13'!$D23:$J23,C$6)</f>
        <v>0</v>
      </c>
      <c r="D18" s="34">
        <f>COUNTIF('G1'!$D23:$J23,D$6)+COUNTIF('G2'!$D23:$J23,D$6)+COUNTIF('G3'!$D23:$J23,D$6)+COUNTIF('G4'!$D23:$J23,D$6)+COUNTIF('G5'!$D23:$J23,D$6)+COUNTIF('G6'!$D23:$J23,D$6)+COUNTIF('G7'!$D23:$J23,D$6)+COUNTIF('G8'!$D23:$J23,D$6)+COUNTIF('G9'!$D23:$J23,D$6)+COUNTIF('G10'!$D23:$J23,D$6)+COUNTIF('G11'!$D23:$J23,D$6)+COUNTIF('G12'!$D23:$J23,D$6)+COUNTIF('G13'!$D23:$J23,D$6)</f>
        <v>0</v>
      </c>
      <c r="E18" s="34">
        <f>COUNTIF('G1'!$D23:$J23,E$6)+COUNTIF('G2'!$D23:$J23,E$6)+COUNTIF('G3'!$D23:$J23,E$6)+COUNTIF('G4'!$D23:$J23,E$6)+COUNTIF('G5'!$D23:$J23,E$6)+COUNTIF('G6'!$D23:$J23,E$6)+COUNTIF('G7'!$D23:$J23,E$6)+COUNTIF('G8'!$D23:$J23,E$6)+COUNTIF('G9'!$D23:$J23,E$6)+COUNTIF('G10'!$D23:$J23,E$6)+COUNTIF('G11'!$D23:$J23,E$6)+COUNTIF('G12'!$D23:$J23,E$6)+COUNTIF('G13'!$D23:$J23,E$6)</f>
        <v>0</v>
      </c>
      <c r="F18" s="34">
        <f>COUNTIF('G1'!$D23:$J23,F$6)+COUNTIF('G2'!$D23:$J23,F$6)+COUNTIF('G3'!$D23:$J23,F$6)+COUNTIF('G4'!$D23:$J23,F$6)+COUNTIF('G5'!$D23:$J23,F$6)+COUNTIF('G6'!$D23:$J23,F$6)+COUNTIF('G7'!$D23:$J23,F$6)+COUNTIF('G8'!$D23:$J23,F$6)+COUNTIF('G9'!$D23:$J23,F$6)+COUNTIF('G10'!$D23:$J23,F$6)+COUNTIF('G11'!$D23:$J23,F$6)+COUNTIF('G12'!$D23:$J23,F$6)+COUNTIF('G13'!$D23:$J23,F$6)</f>
        <v>0</v>
      </c>
      <c r="G18" s="34">
        <f>COUNTIF('G1'!$D23:$J23,G$6)+COUNTIF('G2'!$D23:$J23,G$6)+COUNTIF('G3'!$D23:$J23,G$6)+COUNTIF('G4'!$D23:$J23,G$6)+COUNTIF('G5'!$D23:$J23,G$6)+COUNTIF('G6'!$D23:$J23,G$6)+COUNTIF('G7'!$D23:$J23,G$6)+COUNTIF('G8'!$D23:$J23,G$6)+COUNTIF('G9'!$D23:$J23,G$6)+COUNTIF('G10'!$D23:$J23,G$6)+COUNTIF('G11'!$D23:$J23,G$6)+COUNTIF('G12'!$D23:$J23,G$6)+COUNTIF('G13'!$D23:$J23,G$6)</f>
        <v>0</v>
      </c>
      <c r="H18" s="34">
        <f>COUNTIF('G1'!$D23:$J23,H$6)+COUNTIF('G2'!$D23:$J23,H$6)+COUNTIF('G3'!$D23:$J23,H$6)+COUNTIF('G4'!$D23:$J23,H$6)+COUNTIF('G5'!$D23:$J23,H$6)+COUNTIF('G6'!$D23:$J23,H$6)+COUNTIF('G7'!$D23:$J23,H$6)+COUNTIF('G8'!$D23:$J23,H$6)+COUNTIF('G9'!$D23:$J23,H$6)+COUNTIF('G10'!$D23:$J23,H$6)+COUNTIF('G11'!$D23:$J23,H$6)+COUNTIF('G12'!$D23:$J23,H$6)+COUNTIF('G13'!$D23:$J23,H$6)</f>
        <v>0</v>
      </c>
      <c r="I18" s="34">
        <f>COUNTIF('G1'!$D23:$J23,I$6)+COUNTIF('G2'!$D23:$J23,I$6)+COUNTIF('G3'!$D23:$J23,I$6)+COUNTIF('G4'!$D23:$J23,I$6)+COUNTIF('G5'!$D23:$J23,I$6)+COUNTIF('G6'!$D23:$J23,I$6)+COUNTIF('G7'!$D23:$J23,I$6)+COUNTIF('G8'!$D23:$J23,I$6)+COUNTIF('G9'!$D23:$J23,I$6)+COUNTIF('G10'!$D23:$J23,I$6)+COUNTIF('G11'!$D23:$J23,I$6)+COUNTIF('G12'!$D23:$J23,I$6)+COUNTIF('G13'!$D23:$J23,I$6)</f>
        <v>0</v>
      </c>
      <c r="J18" s="34">
        <f>COUNTIF('G1'!$D23:$J23,J$6)+COUNTIF('G2'!$D23:$J23,J$6)+COUNTIF('G3'!$D23:$J23,J$6)+COUNTIF('G4'!$D23:$J23,J$6)+COUNTIF('G5'!$D23:$J23,J$6)+COUNTIF('G6'!$D23:$J23,J$6)+COUNTIF('G7'!$D23:$J23,J$6)+COUNTIF('G8'!$D23:$J23,J$6)+COUNTIF('G9'!$D23:$J23,J$6)+COUNTIF('G10'!$D23:$J23,J$6)+COUNTIF('G11'!$D23:$J23,J$6)+COUNTIF('G12'!$D23:$J23,J$6)+COUNTIF('G13'!$D23:$J23,J$6)</f>
        <v>0</v>
      </c>
      <c r="K18" s="34">
        <f>COUNTIF('G1'!$D23:$J23,K$6)+COUNTIF('G2'!$D23:$J23,K$6)+COUNTIF('G3'!$D23:$J23,K$6)+COUNTIF('G4'!$D23:$J23,K$6)+COUNTIF('G5'!$D23:$J23,K$6)+COUNTIF('G6'!$D23:$J23,K$6)+COUNTIF('G7'!$D23:$J23,K$6)+COUNTIF('G8'!$D23:$J23,K$6)+COUNTIF('G9'!$D23:$J23,K$6)+COUNTIF('G10'!$D23:$J23,K$6)+COUNTIF('G11'!$D23:$J23,K$6)+COUNTIF('G12'!$D23:$J23,K$6)+COUNTIF('G13'!$D23:$J23,K$6)</f>
        <v>0</v>
      </c>
      <c r="L18" s="34">
        <f>COUNTIF('G1'!$D23:$J23,L$6)+COUNTIF('G2'!$D23:$J23,L$6)+COUNTIF('G3'!$D23:$J23,L$6)+COUNTIF('G4'!$D23:$J23,L$6)+COUNTIF('G5'!$D23:$J23,L$6)+COUNTIF('G6'!$D23:$J23,L$6)+COUNTIF('G7'!$D23:$J23,L$6)+COUNTIF('G8'!$D23:$J23,L$6)+COUNTIF('G9'!$D23:$J23,L$6)+COUNTIF('G10'!$D23:$J23,L$6)+COUNTIF('G11'!$D23:$J23,L$6)+COUNTIF('G12'!$D23:$J23,L$6)+COUNTIF('G13'!$D23:$J23,L$6)</f>
        <v>0</v>
      </c>
      <c r="M18" s="33">
        <f t="shared" si="0"/>
        <v>0</v>
      </c>
      <c r="N18" s="35">
        <f t="shared" si="1"/>
        <v>0</v>
      </c>
      <c r="O18" s="37">
        <f t="shared" si="2"/>
        <v>0</v>
      </c>
      <c r="P18" s="37">
        <f t="shared" si="3"/>
        <v>0</v>
      </c>
      <c r="Q18" s="37">
        <f t="shared" si="4"/>
        <v>0</v>
      </c>
      <c r="R18" s="38">
        <f t="shared" si="5"/>
        <v>0</v>
      </c>
      <c r="S18" s="39" t="e">
        <f t="shared" si="6"/>
        <v>#DIV/0!</v>
      </c>
      <c r="T18" s="32"/>
    </row>
    <row r="19" spans="1:20" s="13" customFormat="1" x14ac:dyDescent="0.2">
      <c r="A19" s="33">
        <f>'Game Schedule &amp; Roster'!H16</f>
        <v>0</v>
      </c>
      <c r="B19" s="33">
        <f>'Game Schedule &amp; Roster'!I16</f>
        <v>0</v>
      </c>
      <c r="C19" s="34">
        <f>COUNTIF('G1'!$D24:$J24,C$6)+COUNTIF('G2'!$D24:$J24,C$6)+COUNTIF('G3'!$D24:$J24,C$6)+COUNTIF('G4'!$D24:$J24,C$6)+COUNTIF('G5'!$D24:$J24,C$6)+COUNTIF('G6'!$D24:$J24,C$6)+COUNTIF('G7'!$D24:$J24,C$6)+COUNTIF('G8'!$D24:$J24,C$6)+COUNTIF('G9'!$D24:$J24,C$6)+COUNTIF('G10'!$D24:$J24,C$6)+COUNTIF('G11'!$D24:$J24,C$6)+COUNTIF('G12'!$D24:$J24,C$6)+COUNTIF('G13'!$D24:$J24,C$6)</f>
        <v>0</v>
      </c>
      <c r="D19" s="34">
        <f>COUNTIF('G1'!$D24:$J24,D$6)+COUNTIF('G2'!$D24:$J24,D$6)+COUNTIF('G3'!$D24:$J24,D$6)+COUNTIF('G4'!$D24:$J24,D$6)+COUNTIF('G5'!$D24:$J24,D$6)+COUNTIF('G6'!$D24:$J24,D$6)+COUNTIF('G7'!$D24:$J24,D$6)+COUNTIF('G8'!$D24:$J24,D$6)+COUNTIF('G9'!$D24:$J24,D$6)+COUNTIF('G10'!$D24:$J24,D$6)+COUNTIF('G11'!$D24:$J24,D$6)+COUNTIF('G12'!$D24:$J24,D$6)+COUNTIF('G13'!$D24:$J24,D$6)</f>
        <v>0</v>
      </c>
      <c r="E19" s="34">
        <f>COUNTIF('G1'!$D24:$J24,E$6)+COUNTIF('G2'!$D24:$J24,E$6)+COUNTIF('G3'!$D24:$J24,E$6)+COUNTIF('G4'!$D24:$J24,E$6)+COUNTIF('G5'!$D24:$J24,E$6)+COUNTIF('G6'!$D24:$J24,E$6)+COUNTIF('G7'!$D24:$J24,E$6)+COUNTIF('G8'!$D24:$J24,E$6)+COUNTIF('G9'!$D24:$J24,E$6)+COUNTIF('G10'!$D24:$J24,E$6)+COUNTIF('G11'!$D24:$J24,E$6)+COUNTIF('G12'!$D24:$J24,E$6)+COUNTIF('G13'!$D24:$J24,E$6)</f>
        <v>0</v>
      </c>
      <c r="F19" s="34">
        <f>COUNTIF('G1'!$D24:$J24,F$6)+COUNTIF('G2'!$D24:$J24,F$6)+COUNTIF('G3'!$D24:$J24,F$6)+COUNTIF('G4'!$D24:$J24,F$6)+COUNTIF('G5'!$D24:$J24,F$6)+COUNTIF('G6'!$D24:$J24,F$6)+COUNTIF('G7'!$D24:$J24,F$6)+COUNTIF('G8'!$D24:$J24,F$6)+COUNTIF('G9'!$D24:$J24,F$6)+COUNTIF('G10'!$D24:$J24,F$6)+COUNTIF('G11'!$D24:$J24,F$6)+COUNTIF('G12'!$D24:$J24,F$6)+COUNTIF('G13'!$D24:$J24,F$6)</f>
        <v>0</v>
      </c>
      <c r="G19" s="34">
        <f>COUNTIF('G1'!$D24:$J24,G$6)+COUNTIF('G2'!$D24:$J24,G$6)+COUNTIF('G3'!$D24:$J24,G$6)+COUNTIF('G4'!$D24:$J24,G$6)+COUNTIF('G5'!$D24:$J24,G$6)+COUNTIF('G6'!$D24:$J24,G$6)+COUNTIF('G7'!$D24:$J24,G$6)+COUNTIF('G8'!$D24:$J24,G$6)+COUNTIF('G9'!$D24:$J24,G$6)+COUNTIF('G10'!$D24:$J24,G$6)+COUNTIF('G11'!$D24:$J24,G$6)+COUNTIF('G12'!$D24:$J24,G$6)+COUNTIF('G13'!$D24:$J24,G$6)</f>
        <v>0</v>
      </c>
      <c r="H19" s="34">
        <f>COUNTIF('G1'!$D24:$J24,H$6)+COUNTIF('G2'!$D24:$J24,H$6)+COUNTIF('G3'!$D24:$J24,H$6)+COUNTIF('G4'!$D24:$J24,H$6)+COUNTIF('G5'!$D24:$J24,H$6)+COUNTIF('G6'!$D24:$J24,H$6)+COUNTIF('G7'!$D24:$J24,H$6)+COUNTIF('G8'!$D24:$J24,H$6)+COUNTIF('G9'!$D24:$J24,H$6)+COUNTIF('G10'!$D24:$J24,H$6)+COUNTIF('G11'!$D24:$J24,H$6)+COUNTIF('G12'!$D24:$J24,H$6)+COUNTIF('G13'!$D24:$J24,H$6)</f>
        <v>0</v>
      </c>
      <c r="I19" s="34">
        <f>COUNTIF('G1'!$D24:$J24,I$6)+COUNTIF('G2'!$D24:$J24,I$6)+COUNTIF('G3'!$D24:$J24,I$6)+COUNTIF('G4'!$D24:$J24,I$6)+COUNTIF('G5'!$D24:$J24,I$6)+COUNTIF('G6'!$D24:$J24,I$6)+COUNTIF('G7'!$D24:$J24,I$6)+COUNTIF('G8'!$D24:$J24,I$6)+COUNTIF('G9'!$D24:$J24,I$6)+COUNTIF('G10'!$D24:$J24,I$6)+COUNTIF('G11'!$D24:$J24,I$6)+COUNTIF('G12'!$D24:$J24,I$6)+COUNTIF('G13'!$D24:$J24,I$6)</f>
        <v>0</v>
      </c>
      <c r="J19" s="34">
        <f>COUNTIF('G1'!$D24:$J24,J$6)+COUNTIF('G2'!$D24:$J24,J$6)+COUNTIF('G3'!$D24:$J24,J$6)+COUNTIF('G4'!$D24:$J24,J$6)+COUNTIF('G5'!$D24:$J24,J$6)+COUNTIF('G6'!$D24:$J24,J$6)+COUNTIF('G7'!$D24:$J24,J$6)+COUNTIF('G8'!$D24:$J24,J$6)+COUNTIF('G9'!$D24:$J24,J$6)+COUNTIF('G10'!$D24:$J24,J$6)+COUNTIF('G11'!$D24:$J24,J$6)+COUNTIF('G12'!$D24:$J24,J$6)+COUNTIF('G13'!$D24:$J24,J$6)</f>
        <v>0</v>
      </c>
      <c r="K19" s="34">
        <f>COUNTIF('G1'!$D24:$J24,K$6)+COUNTIF('G2'!$D24:$J24,K$6)+COUNTIF('G3'!$D24:$J24,K$6)+COUNTIF('G4'!$D24:$J24,K$6)+COUNTIF('G5'!$D24:$J24,K$6)+COUNTIF('G6'!$D24:$J24,K$6)+COUNTIF('G7'!$D24:$J24,K$6)+COUNTIF('G8'!$D24:$J24,K$6)+COUNTIF('G9'!$D24:$J24,K$6)+COUNTIF('G10'!$D24:$J24,K$6)+COUNTIF('G11'!$D24:$J24,K$6)+COUNTIF('G12'!$D24:$J24,K$6)+COUNTIF('G13'!$D24:$J24,K$6)</f>
        <v>0</v>
      </c>
      <c r="L19" s="34">
        <f>COUNTIF('G1'!$D24:$J24,L$6)+COUNTIF('G2'!$D24:$J24,L$6)+COUNTIF('G3'!$D24:$J24,L$6)+COUNTIF('G4'!$D24:$J24,L$6)+COUNTIF('G5'!$D24:$J24,L$6)+COUNTIF('G6'!$D24:$J24,L$6)+COUNTIF('G7'!$D24:$J24,L$6)+COUNTIF('G8'!$D24:$J24,L$6)+COUNTIF('G9'!$D24:$J24,L$6)+COUNTIF('G10'!$D24:$J24,L$6)+COUNTIF('G11'!$D24:$J24,L$6)+COUNTIF('G12'!$D24:$J24,L$6)+COUNTIF('G13'!$D24:$J24,L$6)</f>
        <v>0</v>
      </c>
      <c r="M19" s="33">
        <f t="shared" si="0"/>
        <v>0</v>
      </c>
      <c r="N19" s="35">
        <f t="shared" si="1"/>
        <v>0</v>
      </c>
      <c r="O19" s="37">
        <f t="shared" si="2"/>
        <v>0</v>
      </c>
      <c r="P19" s="37">
        <f t="shared" si="3"/>
        <v>0</v>
      </c>
      <c r="Q19" s="37">
        <f t="shared" si="4"/>
        <v>0</v>
      </c>
      <c r="R19" s="38">
        <f t="shared" si="5"/>
        <v>0</v>
      </c>
      <c r="S19" s="39" t="e">
        <f t="shared" si="6"/>
        <v>#DIV/0!</v>
      </c>
      <c r="T19" s="32"/>
    </row>
    <row r="20" spans="1:20" x14ac:dyDescent="0.2">
      <c r="A20" s="33">
        <f>'Game Schedule &amp; Roster'!H17</f>
        <v>0</v>
      </c>
      <c r="B20" s="33">
        <f>'Game Schedule &amp; Roster'!I17</f>
        <v>0</v>
      </c>
      <c r="C20" s="34">
        <f>COUNTIF('G1'!$D25:$J25,C$6)+COUNTIF('G2'!$D25:$J25,C$6)+COUNTIF('G3'!$D25:$J25,C$6)+COUNTIF('G4'!$D25:$J25,C$6)+COUNTIF('G5'!$D25:$J25,C$6)+COUNTIF('G6'!$D25:$J25,C$6)+COUNTIF('G7'!$D25:$J25,C$6)+COUNTIF('G8'!$D25:$J25,C$6)+COUNTIF('G9'!$D25:$J25,C$6)+COUNTIF('G10'!$D25:$J25,C$6)+COUNTIF('G11'!$D25:$J25,C$6)+COUNTIF('G12'!$D25:$J25,C$6)+COUNTIF('G13'!$D25:$J25,C$6)</f>
        <v>0</v>
      </c>
      <c r="D20" s="34">
        <f>COUNTIF('G1'!$D25:$J25,D$6)+COUNTIF('G2'!$D25:$J25,D$6)+COUNTIF('G3'!$D25:$J25,D$6)+COUNTIF('G4'!$D25:$J25,D$6)+COUNTIF('G5'!$D25:$J25,D$6)+COUNTIF('G6'!$D25:$J25,D$6)+COUNTIF('G7'!$D25:$J25,D$6)+COUNTIF('G8'!$D25:$J25,D$6)+COUNTIF('G9'!$D25:$J25,D$6)+COUNTIF('G10'!$D25:$J25,D$6)+COUNTIF('G11'!$D25:$J25,D$6)+COUNTIF('G12'!$D25:$J25,D$6)+COUNTIF('G13'!$D25:$J25,D$6)</f>
        <v>0</v>
      </c>
      <c r="E20" s="34">
        <f>COUNTIF('G1'!$D25:$J25,E$6)+COUNTIF('G2'!$D25:$J25,E$6)+COUNTIF('G3'!$D25:$J25,E$6)+COUNTIF('G4'!$D25:$J25,E$6)+COUNTIF('G5'!$D25:$J25,E$6)+COUNTIF('G6'!$D25:$J25,E$6)+COUNTIF('G7'!$D25:$J25,E$6)+COUNTIF('G8'!$D25:$J25,E$6)+COUNTIF('G9'!$D25:$J25,E$6)+COUNTIF('G10'!$D25:$J25,E$6)+COUNTIF('G11'!$D25:$J25,E$6)+COUNTIF('G12'!$D25:$J25,E$6)+COUNTIF('G13'!$D25:$J25,E$6)</f>
        <v>0</v>
      </c>
      <c r="F20" s="34">
        <f>COUNTIF('G1'!$D25:$J25,F$6)+COUNTIF('G2'!$D25:$J25,F$6)+COUNTIF('G3'!$D25:$J25,F$6)+COUNTIF('G4'!$D25:$J25,F$6)+COUNTIF('G5'!$D25:$J25,F$6)+COUNTIF('G6'!$D25:$J25,F$6)+COUNTIF('G7'!$D25:$J25,F$6)+COUNTIF('G8'!$D25:$J25,F$6)+COUNTIF('G9'!$D25:$J25,F$6)+COUNTIF('G10'!$D25:$J25,F$6)+COUNTIF('G11'!$D25:$J25,F$6)+COUNTIF('G12'!$D25:$J25,F$6)+COUNTIF('G13'!$D25:$J25,F$6)</f>
        <v>0</v>
      </c>
      <c r="G20" s="34">
        <f>COUNTIF('G1'!$D25:$J25,G$6)+COUNTIF('G2'!$D25:$J25,G$6)+COUNTIF('G3'!$D25:$J25,G$6)+COUNTIF('G4'!$D25:$J25,G$6)+COUNTIF('G5'!$D25:$J25,G$6)+COUNTIF('G6'!$D25:$J25,G$6)+COUNTIF('G7'!$D25:$J25,G$6)+COUNTIF('G8'!$D25:$J25,G$6)+COUNTIF('G9'!$D25:$J25,G$6)+COUNTIF('G10'!$D25:$J25,G$6)+COUNTIF('G11'!$D25:$J25,G$6)+COUNTIF('G12'!$D25:$J25,G$6)+COUNTIF('G13'!$D25:$J25,G$6)</f>
        <v>0</v>
      </c>
      <c r="H20" s="34">
        <f>COUNTIF('G1'!$D25:$J25,H$6)+COUNTIF('G2'!$D25:$J25,H$6)+COUNTIF('G3'!$D25:$J25,H$6)+COUNTIF('G4'!$D25:$J25,H$6)+COUNTIF('G5'!$D25:$J25,H$6)+COUNTIF('G6'!$D25:$J25,H$6)+COUNTIF('G7'!$D25:$J25,H$6)+COUNTIF('G8'!$D25:$J25,H$6)+COUNTIF('G9'!$D25:$J25,H$6)+COUNTIF('G10'!$D25:$J25,H$6)+COUNTIF('G11'!$D25:$J25,H$6)+COUNTIF('G12'!$D25:$J25,H$6)+COUNTIF('G13'!$D25:$J25,H$6)</f>
        <v>0</v>
      </c>
      <c r="I20" s="34">
        <f>COUNTIF('G1'!$D25:$J25,I$6)+COUNTIF('G2'!$D25:$J25,I$6)+COUNTIF('G3'!$D25:$J25,I$6)+COUNTIF('G4'!$D25:$J25,I$6)+COUNTIF('G5'!$D25:$J25,I$6)+COUNTIF('G6'!$D25:$J25,I$6)+COUNTIF('G7'!$D25:$J25,I$6)+COUNTIF('G8'!$D25:$J25,I$6)+COUNTIF('G9'!$D25:$J25,I$6)+COUNTIF('G10'!$D25:$J25,I$6)+COUNTIF('G11'!$D25:$J25,I$6)+COUNTIF('G12'!$D25:$J25,I$6)+COUNTIF('G13'!$D25:$J25,I$6)</f>
        <v>0</v>
      </c>
      <c r="J20" s="34">
        <f>COUNTIF('G1'!$D25:$J25,J$6)+COUNTIF('G2'!$D25:$J25,J$6)+COUNTIF('G3'!$D25:$J25,J$6)+COUNTIF('G4'!$D25:$J25,J$6)+COUNTIF('G5'!$D25:$J25,J$6)+COUNTIF('G6'!$D25:$J25,J$6)+COUNTIF('G7'!$D25:$J25,J$6)+COUNTIF('G8'!$D25:$J25,J$6)+COUNTIF('G9'!$D25:$J25,J$6)+COUNTIF('G10'!$D25:$J25,J$6)+COUNTIF('G11'!$D25:$J25,J$6)+COUNTIF('G12'!$D25:$J25,J$6)+COUNTIF('G13'!$D25:$J25,J$6)</f>
        <v>0</v>
      </c>
      <c r="K20" s="34">
        <f>COUNTIF('G1'!$D25:$J25,K$6)+COUNTIF('G2'!$D25:$J25,K$6)+COUNTIF('G3'!$D25:$J25,K$6)+COUNTIF('G4'!$D25:$J25,K$6)+COUNTIF('G5'!$D25:$J25,K$6)+COUNTIF('G6'!$D25:$J25,K$6)+COUNTIF('G7'!$D25:$J25,K$6)+COUNTIF('G8'!$D25:$J25,K$6)+COUNTIF('G9'!$D25:$J25,K$6)+COUNTIF('G10'!$D25:$J25,K$6)+COUNTIF('G11'!$D25:$J25,K$6)+COUNTIF('G12'!$D25:$J25,K$6)+COUNTIF('G13'!$D25:$J25,K$6)</f>
        <v>0</v>
      </c>
      <c r="L20" s="34">
        <f>COUNTIF('G1'!$D25:$J25,L$6)+COUNTIF('G2'!$D25:$J25,L$6)+COUNTIF('G3'!$D25:$J25,L$6)+COUNTIF('G4'!$D25:$J25,L$6)+COUNTIF('G5'!$D25:$J25,L$6)+COUNTIF('G6'!$D25:$J25,L$6)+COUNTIF('G7'!$D25:$J25,L$6)+COUNTIF('G8'!$D25:$J25,L$6)+COUNTIF('G9'!$D25:$J25,L$6)+COUNTIF('G10'!$D25:$J25,L$6)+COUNTIF('G11'!$D25:$J25,L$6)+COUNTIF('G12'!$D25:$J25,L$6)+COUNTIF('G13'!$D25:$J25,L$6)</f>
        <v>0</v>
      </c>
      <c r="M20" s="6">
        <f>SUM(C20:L20)</f>
        <v>0</v>
      </c>
      <c r="N20" s="19">
        <f t="shared" si="1"/>
        <v>0</v>
      </c>
      <c r="O20" s="37">
        <f t="shared" si="2"/>
        <v>0</v>
      </c>
      <c r="P20" s="37">
        <f t="shared" si="3"/>
        <v>0</v>
      </c>
      <c r="Q20" s="37">
        <f t="shared" si="4"/>
        <v>0</v>
      </c>
      <c r="R20" s="38">
        <f t="shared" si="5"/>
        <v>0</v>
      </c>
      <c r="S20" s="40"/>
      <c r="T20" s="32"/>
    </row>
    <row r="21" spans="1:20" x14ac:dyDescent="0.2">
      <c r="A21" s="17"/>
      <c r="B21" s="17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17"/>
      <c r="N21" s="23"/>
      <c r="T21" s="16"/>
    </row>
    <row r="22" spans="1:20" x14ac:dyDescent="0.2">
      <c r="A22" s="17"/>
      <c r="B22" s="17"/>
      <c r="C22" s="24">
        <f>SUM(C7:C21)</f>
        <v>0</v>
      </c>
      <c r="D22" s="24">
        <f t="shared" ref="D22:L22" si="7">SUM(D7:D21)</f>
        <v>0</v>
      </c>
      <c r="E22" s="24">
        <f t="shared" si="7"/>
        <v>0</v>
      </c>
      <c r="F22" s="24">
        <f t="shared" si="7"/>
        <v>0</v>
      </c>
      <c r="G22" s="24">
        <f t="shared" si="7"/>
        <v>0</v>
      </c>
      <c r="H22" s="24">
        <f t="shared" si="7"/>
        <v>0</v>
      </c>
      <c r="I22" s="24">
        <f t="shared" si="7"/>
        <v>0</v>
      </c>
      <c r="J22" s="24">
        <f t="shared" si="7"/>
        <v>0</v>
      </c>
      <c r="K22" s="24">
        <f t="shared" si="7"/>
        <v>0</v>
      </c>
      <c r="L22" s="24">
        <f t="shared" si="7"/>
        <v>0</v>
      </c>
      <c r="M22" s="17"/>
      <c r="N22" s="23"/>
    </row>
    <row r="23" spans="1:20" x14ac:dyDescent="0.2">
      <c r="A23" s="17"/>
      <c r="B23" s="17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17"/>
      <c r="N23" s="23"/>
    </row>
    <row r="24" spans="1:20" x14ac:dyDescent="0.2">
      <c r="A24" s="1"/>
      <c r="E24" s="76" t="s">
        <v>20</v>
      </c>
      <c r="F24" s="76"/>
      <c r="G24" s="76"/>
      <c r="H24" s="76"/>
    </row>
    <row r="25" spans="1:20" x14ac:dyDescent="0.2">
      <c r="A25" s="1"/>
    </row>
    <row r="26" spans="1:20" x14ac:dyDescent="0.2">
      <c r="A26" s="4" t="s">
        <v>1</v>
      </c>
      <c r="B26" s="5" t="s">
        <v>2</v>
      </c>
      <c r="C26" s="5" t="s">
        <v>4</v>
      </c>
      <c r="D26" s="5" t="s">
        <v>5</v>
      </c>
      <c r="E26" s="5">
        <v>1</v>
      </c>
      <c r="F26" s="5">
        <v>2</v>
      </c>
      <c r="G26" s="5" t="s">
        <v>6</v>
      </c>
      <c r="H26" s="5">
        <v>3</v>
      </c>
      <c r="I26" s="5" t="s">
        <v>7</v>
      </c>
      <c r="J26" s="5" t="s">
        <v>8</v>
      </c>
      <c r="K26" s="5" t="s">
        <v>9</v>
      </c>
      <c r="L26" s="5" t="s">
        <v>10</v>
      </c>
      <c r="M26" s="15" t="s">
        <v>18</v>
      </c>
    </row>
    <row r="27" spans="1:20" x14ac:dyDescent="0.2">
      <c r="A27" s="6">
        <f>'Game Schedule &amp; Roster'!H4</f>
        <v>23</v>
      </c>
      <c r="B27" s="6" t="str">
        <f>'Game Schedule &amp; Roster'!I4</f>
        <v>Smith</v>
      </c>
      <c r="C27" s="19" t="e">
        <f t="shared" ref="C27:C37" si="8">(C7/$M7)*100</f>
        <v>#DIV/0!</v>
      </c>
      <c r="D27" s="19" t="e">
        <f t="shared" ref="D27:L27" si="9">(D7/$M7)*100</f>
        <v>#DIV/0!</v>
      </c>
      <c r="E27" s="19" t="e">
        <f t="shared" si="9"/>
        <v>#DIV/0!</v>
      </c>
      <c r="F27" s="19" t="e">
        <f t="shared" si="9"/>
        <v>#DIV/0!</v>
      </c>
      <c r="G27" s="19" t="e">
        <f t="shared" si="9"/>
        <v>#DIV/0!</v>
      </c>
      <c r="H27" s="19" t="e">
        <f t="shared" si="9"/>
        <v>#DIV/0!</v>
      </c>
      <c r="I27" s="19" t="e">
        <f t="shared" si="9"/>
        <v>#DIV/0!</v>
      </c>
      <c r="J27" s="19" t="e">
        <f t="shared" si="9"/>
        <v>#DIV/0!</v>
      </c>
      <c r="K27" s="19" t="e">
        <f t="shared" si="9"/>
        <v>#DIV/0!</v>
      </c>
      <c r="L27" s="19" t="e">
        <f t="shared" si="9"/>
        <v>#DIV/0!</v>
      </c>
      <c r="M27" s="18">
        <f t="shared" ref="M27:M40" si="10">M7</f>
        <v>0</v>
      </c>
      <c r="O27" s="30" t="e">
        <f>SUM(C27:H27)</f>
        <v>#DIV/0!</v>
      </c>
      <c r="P27" s="30" t="e">
        <f>SUM(I27:K27)</f>
        <v>#DIV/0!</v>
      </c>
      <c r="Q27" s="30" t="e">
        <f>+L27</f>
        <v>#DIV/0!</v>
      </c>
      <c r="R27" s="30" t="e">
        <f>+O27+P27+Q27</f>
        <v>#DIV/0!</v>
      </c>
    </row>
    <row r="28" spans="1:20" x14ac:dyDescent="0.2">
      <c r="A28" s="6">
        <f>'Game Schedule &amp; Roster'!H5</f>
        <v>11</v>
      </c>
      <c r="B28" s="6" t="str">
        <f>'Game Schedule &amp; Roster'!I5</f>
        <v>Jones</v>
      </c>
      <c r="C28" s="19" t="e">
        <f t="shared" si="8"/>
        <v>#DIV/0!</v>
      </c>
      <c r="D28" s="19" t="e">
        <f t="shared" ref="D28:L28" si="11">(D8/$M8)*100</f>
        <v>#DIV/0!</v>
      </c>
      <c r="E28" s="19" t="e">
        <f t="shared" si="11"/>
        <v>#DIV/0!</v>
      </c>
      <c r="F28" s="19" t="e">
        <f t="shared" si="11"/>
        <v>#DIV/0!</v>
      </c>
      <c r="G28" s="19" t="e">
        <f t="shared" si="11"/>
        <v>#DIV/0!</v>
      </c>
      <c r="H28" s="19" t="e">
        <f t="shared" si="11"/>
        <v>#DIV/0!</v>
      </c>
      <c r="I28" s="19" t="e">
        <f t="shared" si="11"/>
        <v>#DIV/0!</v>
      </c>
      <c r="J28" s="19" t="e">
        <f t="shared" si="11"/>
        <v>#DIV/0!</v>
      </c>
      <c r="K28" s="19" t="e">
        <f t="shared" si="11"/>
        <v>#DIV/0!</v>
      </c>
      <c r="L28" s="19" t="e">
        <f t="shared" si="11"/>
        <v>#DIV/0!</v>
      </c>
      <c r="M28" s="18">
        <f t="shared" si="10"/>
        <v>0</v>
      </c>
      <c r="O28" s="30" t="e">
        <f t="shared" ref="O28:O40" si="12">SUM(C28:H28)</f>
        <v>#DIV/0!</v>
      </c>
      <c r="P28" s="30" t="e">
        <f t="shared" ref="P28:P40" si="13">SUM(I28:K28)</f>
        <v>#DIV/0!</v>
      </c>
      <c r="Q28" s="30" t="e">
        <f t="shared" ref="Q28:Q40" si="14">+L28</f>
        <v>#DIV/0!</v>
      </c>
      <c r="R28" s="30" t="e">
        <f t="shared" ref="R28:R40" si="15">+O28+P28+Q28</f>
        <v>#DIV/0!</v>
      </c>
    </row>
    <row r="29" spans="1:20" x14ac:dyDescent="0.2">
      <c r="A29" s="6">
        <f>'Game Schedule &amp; Roster'!H6</f>
        <v>0</v>
      </c>
      <c r="B29" s="6">
        <f>'Game Schedule &amp; Roster'!I6</f>
        <v>0</v>
      </c>
      <c r="C29" s="19" t="e">
        <f t="shared" si="8"/>
        <v>#DIV/0!</v>
      </c>
      <c r="D29" s="19" t="e">
        <f t="shared" ref="D29:L29" si="16">(D9/$M9)*100</f>
        <v>#DIV/0!</v>
      </c>
      <c r="E29" s="19" t="e">
        <f t="shared" si="16"/>
        <v>#DIV/0!</v>
      </c>
      <c r="F29" s="19" t="e">
        <f t="shared" si="16"/>
        <v>#DIV/0!</v>
      </c>
      <c r="G29" s="19" t="e">
        <f t="shared" si="16"/>
        <v>#DIV/0!</v>
      </c>
      <c r="H29" s="19" t="e">
        <f t="shared" si="16"/>
        <v>#DIV/0!</v>
      </c>
      <c r="I29" s="19" t="e">
        <f t="shared" si="16"/>
        <v>#DIV/0!</v>
      </c>
      <c r="J29" s="19" t="e">
        <f t="shared" si="16"/>
        <v>#DIV/0!</v>
      </c>
      <c r="K29" s="19" t="e">
        <f t="shared" si="16"/>
        <v>#DIV/0!</v>
      </c>
      <c r="L29" s="19" t="e">
        <f t="shared" si="16"/>
        <v>#DIV/0!</v>
      </c>
      <c r="M29" s="18">
        <f t="shared" si="10"/>
        <v>0</v>
      </c>
      <c r="O29" s="30" t="e">
        <f t="shared" si="12"/>
        <v>#DIV/0!</v>
      </c>
      <c r="P29" s="30" t="e">
        <f t="shared" si="13"/>
        <v>#DIV/0!</v>
      </c>
      <c r="Q29" s="30" t="e">
        <f t="shared" si="14"/>
        <v>#DIV/0!</v>
      </c>
      <c r="R29" s="30" t="e">
        <f t="shared" si="15"/>
        <v>#DIV/0!</v>
      </c>
    </row>
    <row r="30" spans="1:20" x14ac:dyDescent="0.2">
      <c r="A30" s="6">
        <f>'Game Schedule &amp; Roster'!H7</f>
        <v>0</v>
      </c>
      <c r="B30" s="6">
        <f>'Game Schedule &amp; Roster'!I7</f>
        <v>0</v>
      </c>
      <c r="C30" s="19" t="e">
        <f t="shared" si="8"/>
        <v>#DIV/0!</v>
      </c>
      <c r="D30" s="19" t="e">
        <f t="shared" ref="D30:L30" si="17">(D10/$M10)*100</f>
        <v>#DIV/0!</v>
      </c>
      <c r="E30" s="19" t="e">
        <f t="shared" si="17"/>
        <v>#DIV/0!</v>
      </c>
      <c r="F30" s="19" t="e">
        <f t="shared" si="17"/>
        <v>#DIV/0!</v>
      </c>
      <c r="G30" s="19" t="e">
        <f t="shared" si="17"/>
        <v>#DIV/0!</v>
      </c>
      <c r="H30" s="19" t="e">
        <f t="shared" si="17"/>
        <v>#DIV/0!</v>
      </c>
      <c r="I30" s="19" t="e">
        <f t="shared" si="17"/>
        <v>#DIV/0!</v>
      </c>
      <c r="J30" s="19" t="e">
        <f t="shared" si="17"/>
        <v>#DIV/0!</v>
      </c>
      <c r="K30" s="19" t="e">
        <f t="shared" si="17"/>
        <v>#DIV/0!</v>
      </c>
      <c r="L30" s="19" t="e">
        <f t="shared" si="17"/>
        <v>#DIV/0!</v>
      </c>
      <c r="M30" s="18">
        <f t="shared" si="10"/>
        <v>0</v>
      </c>
      <c r="O30" s="30" t="e">
        <f t="shared" si="12"/>
        <v>#DIV/0!</v>
      </c>
      <c r="P30" s="30" t="e">
        <f t="shared" si="13"/>
        <v>#DIV/0!</v>
      </c>
      <c r="Q30" s="30" t="e">
        <f t="shared" si="14"/>
        <v>#DIV/0!</v>
      </c>
      <c r="R30" s="30" t="e">
        <f t="shared" si="15"/>
        <v>#DIV/0!</v>
      </c>
    </row>
    <row r="31" spans="1:20" x14ac:dyDescent="0.2">
      <c r="A31" s="6">
        <f>'Game Schedule &amp; Roster'!H8</f>
        <v>0</v>
      </c>
      <c r="B31" s="6">
        <f>'Game Schedule &amp; Roster'!I8</f>
        <v>0</v>
      </c>
      <c r="C31" s="19" t="e">
        <f t="shared" si="8"/>
        <v>#DIV/0!</v>
      </c>
      <c r="D31" s="19" t="e">
        <f t="shared" ref="D31:L31" si="18">(D11/$M11)*100</f>
        <v>#DIV/0!</v>
      </c>
      <c r="E31" s="19" t="e">
        <f t="shared" si="18"/>
        <v>#DIV/0!</v>
      </c>
      <c r="F31" s="19" t="e">
        <f t="shared" si="18"/>
        <v>#DIV/0!</v>
      </c>
      <c r="G31" s="19" t="e">
        <f t="shared" si="18"/>
        <v>#DIV/0!</v>
      </c>
      <c r="H31" s="19" t="e">
        <f t="shared" si="18"/>
        <v>#DIV/0!</v>
      </c>
      <c r="I31" s="19" t="e">
        <f t="shared" si="18"/>
        <v>#DIV/0!</v>
      </c>
      <c r="J31" s="19" t="e">
        <f t="shared" si="18"/>
        <v>#DIV/0!</v>
      </c>
      <c r="K31" s="19" t="e">
        <f t="shared" si="18"/>
        <v>#DIV/0!</v>
      </c>
      <c r="L31" s="19" t="e">
        <f t="shared" si="18"/>
        <v>#DIV/0!</v>
      </c>
      <c r="M31" s="18">
        <f t="shared" si="10"/>
        <v>0</v>
      </c>
      <c r="O31" s="30" t="e">
        <f t="shared" si="12"/>
        <v>#DIV/0!</v>
      </c>
      <c r="P31" s="30" t="e">
        <f t="shared" si="13"/>
        <v>#DIV/0!</v>
      </c>
      <c r="Q31" s="30" t="e">
        <f t="shared" si="14"/>
        <v>#DIV/0!</v>
      </c>
      <c r="R31" s="30" t="e">
        <f t="shared" si="15"/>
        <v>#DIV/0!</v>
      </c>
    </row>
    <row r="32" spans="1:20" x14ac:dyDescent="0.2">
      <c r="A32" s="6">
        <f>'Game Schedule &amp; Roster'!H9</f>
        <v>0</v>
      </c>
      <c r="B32" s="6">
        <f>'Game Schedule &amp; Roster'!I9</f>
        <v>0</v>
      </c>
      <c r="C32" s="19" t="e">
        <f t="shared" si="8"/>
        <v>#DIV/0!</v>
      </c>
      <c r="D32" s="19" t="e">
        <f t="shared" ref="D32:L32" si="19">(D12/$M12)*100</f>
        <v>#DIV/0!</v>
      </c>
      <c r="E32" s="19" t="e">
        <f t="shared" si="19"/>
        <v>#DIV/0!</v>
      </c>
      <c r="F32" s="19" t="e">
        <f t="shared" si="19"/>
        <v>#DIV/0!</v>
      </c>
      <c r="G32" s="19" t="e">
        <f t="shared" si="19"/>
        <v>#DIV/0!</v>
      </c>
      <c r="H32" s="19" t="e">
        <f t="shared" si="19"/>
        <v>#DIV/0!</v>
      </c>
      <c r="I32" s="19" t="e">
        <f t="shared" si="19"/>
        <v>#DIV/0!</v>
      </c>
      <c r="J32" s="19" t="e">
        <f t="shared" si="19"/>
        <v>#DIV/0!</v>
      </c>
      <c r="K32" s="19" t="e">
        <f t="shared" si="19"/>
        <v>#DIV/0!</v>
      </c>
      <c r="L32" s="19" t="e">
        <f t="shared" si="19"/>
        <v>#DIV/0!</v>
      </c>
      <c r="M32" s="18">
        <f t="shared" si="10"/>
        <v>0</v>
      </c>
      <c r="O32" s="30" t="e">
        <f t="shared" si="12"/>
        <v>#DIV/0!</v>
      </c>
      <c r="P32" s="30" t="e">
        <f t="shared" si="13"/>
        <v>#DIV/0!</v>
      </c>
      <c r="Q32" s="30" t="e">
        <f t="shared" si="14"/>
        <v>#DIV/0!</v>
      </c>
      <c r="R32" s="30" t="e">
        <f t="shared" si="15"/>
        <v>#DIV/0!</v>
      </c>
    </row>
    <row r="33" spans="1:18" x14ac:dyDescent="0.2">
      <c r="A33" s="6">
        <f>'Game Schedule &amp; Roster'!H10</f>
        <v>0</v>
      </c>
      <c r="B33" s="6">
        <f>'Game Schedule &amp; Roster'!I10</f>
        <v>0</v>
      </c>
      <c r="C33" s="19" t="e">
        <f t="shared" si="8"/>
        <v>#DIV/0!</v>
      </c>
      <c r="D33" s="19" t="e">
        <f t="shared" ref="D33:L33" si="20">(D13/$M13)*100</f>
        <v>#DIV/0!</v>
      </c>
      <c r="E33" s="19" t="e">
        <f t="shared" si="20"/>
        <v>#DIV/0!</v>
      </c>
      <c r="F33" s="19" t="e">
        <f t="shared" si="20"/>
        <v>#DIV/0!</v>
      </c>
      <c r="G33" s="19" t="e">
        <f t="shared" si="20"/>
        <v>#DIV/0!</v>
      </c>
      <c r="H33" s="19" t="e">
        <f t="shared" si="20"/>
        <v>#DIV/0!</v>
      </c>
      <c r="I33" s="19" t="e">
        <f t="shared" si="20"/>
        <v>#DIV/0!</v>
      </c>
      <c r="J33" s="19" t="e">
        <f t="shared" si="20"/>
        <v>#DIV/0!</v>
      </c>
      <c r="K33" s="19" t="e">
        <f t="shared" si="20"/>
        <v>#DIV/0!</v>
      </c>
      <c r="L33" s="19" t="e">
        <f t="shared" si="20"/>
        <v>#DIV/0!</v>
      </c>
      <c r="M33" s="18">
        <f t="shared" si="10"/>
        <v>0</v>
      </c>
      <c r="O33" s="30" t="e">
        <f t="shared" si="12"/>
        <v>#DIV/0!</v>
      </c>
      <c r="P33" s="30" t="e">
        <f t="shared" si="13"/>
        <v>#DIV/0!</v>
      </c>
      <c r="Q33" s="30" t="e">
        <f t="shared" si="14"/>
        <v>#DIV/0!</v>
      </c>
      <c r="R33" s="30" t="e">
        <f t="shared" si="15"/>
        <v>#DIV/0!</v>
      </c>
    </row>
    <row r="34" spans="1:18" x14ac:dyDescent="0.2">
      <c r="A34" s="6">
        <f>'Game Schedule &amp; Roster'!H11</f>
        <v>0</v>
      </c>
      <c r="B34" s="6">
        <f>'Game Schedule &amp; Roster'!I11</f>
        <v>0</v>
      </c>
      <c r="C34" s="19" t="e">
        <f t="shared" si="8"/>
        <v>#DIV/0!</v>
      </c>
      <c r="D34" s="19" t="e">
        <f t="shared" ref="D34:L34" si="21">(D14/$M14)*100</f>
        <v>#DIV/0!</v>
      </c>
      <c r="E34" s="19" t="e">
        <f t="shared" si="21"/>
        <v>#DIV/0!</v>
      </c>
      <c r="F34" s="19" t="e">
        <f t="shared" si="21"/>
        <v>#DIV/0!</v>
      </c>
      <c r="G34" s="19" t="e">
        <f t="shared" si="21"/>
        <v>#DIV/0!</v>
      </c>
      <c r="H34" s="19" t="e">
        <f t="shared" si="21"/>
        <v>#DIV/0!</v>
      </c>
      <c r="I34" s="19" t="e">
        <f t="shared" si="21"/>
        <v>#DIV/0!</v>
      </c>
      <c r="J34" s="19" t="e">
        <f t="shared" si="21"/>
        <v>#DIV/0!</v>
      </c>
      <c r="K34" s="19" t="e">
        <f t="shared" si="21"/>
        <v>#DIV/0!</v>
      </c>
      <c r="L34" s="19" t="e">
        <f t="shared" si="21"/>
        <v>#DIV/0!</v>
      </c>
      <c r="M34" s="18">
        <f t="shared" si="10"/>
        <v>0</v>
      </c>
      <c r="O34" s="30" t="e">
        <f t="shared" si="12"/>
        <v>#DIV/0!</v>
      </c>
      <c r="P34" s="30" t="e">
        <f t="shared" si="13"/>
        <v>#DIV/0!</v>
      </c>
      <c r="Q34" s="30" t="e">
        <f t="shared" si="14"/>
        <v>#DIV/0!</v>
      </c>
      <c r="R34" s="30" t="e">
        <f t="shared" si="15"/>
        <v>#DIV/0!</v>
      </c>
    </row>
    <row r="35" spans="1:18" x14ac:dyDescent="0.2">
      <c r="A35" s="6">
        <f>'Game Schedule &amp; Roster'!H12</f>
        <v>0</v>
      </c>
      <c r="B35" s="6">
        <f>'Game Schedule &amp; Roster'!I12</f>
        <v>0</v>
      </c>
      <c r="C35" s="19" t="e">
        <f t="shared" si="8"/>
        <v>#DIV/0!</v>
      </c>
      <c r="D35" s="19" t="e">
        <f t="shared" ref="D35:L36" si="22">(D15/$M15)*100</f>
        <v>#DIV/0!</v>
      </c>
      <c r="E35" s="19" t="e">
        <f t="shared" si="22"/>
        <v>#DIV/0!</v>
      </c>
      <c r="F35" s="19" t="e">
        <f t="shared" si="22"/>
        <v>#DIV/0!</v>
      </c>
      <c r="G35" s="19" t="e">
        <f t="shared" si="22"/>
        <v>#DIV/0!</v>
      </c>
      <c r="H35" s="19" t="e">
        <f t="shared" si="22"/>
        <v>#DIV/0!</v>
      </c>
      <c r="I35" s="19" t="e">
        <f t="shared" si="22"/>
        <v>#DIV/0!</v>
      </c>
      <c r="J35" s="19" t="e">
        <f t="shared" si="22"/>
        <v>#DIV/0!</v>
      </c>
      <c r="K35" s="19" t="e">
        <f t="shared" si="22"/>
        <v>#DIV/0!</v>
      </c>
      <c r="L35" s="19" t="e">
        <f t="shared" si="22"/>
        <v>#DIV/0!</v>
      </c>
      <c r="M35" s="18">
        <f t="shared" si="10"/>
        <v>0</v>
      </c>
      <c r="O35" s="30" t="e">
        <f t="shared" si="12"/>
        <v>#DIV/0!</v>
      </c>
      <c r="P35" s="30" t="e">
        <f t="shared" si="13"/>
        <v>#DIV/0!</v>
      </c>
      <c r="Q35" s="30" t="e">
        <f t="shared" si="14"/>
        <v>#DIV/0!</v>
      </c>
      <c r="R35" s="30" t="e">
        <f t="shared" si="15"/>
        <v>#DIV/0!</v>
      </c>
    </row>
    <row r="36" spans="1:18" x14ac:dyDescent="0.2">
      <c r="A36" s="6">
        <f>'Game Schedule &amp; Roster'!H13</f>
        <v>0</v>
      </c>
      <c r="B36" s="6">
        <f>'Game Schedule &amp; Roster'!I13</f>
        <v>0</v>
      </c>
      <c r="C36" s="19" t="e">
        <f t="shared" si="8"/>
        <v>#DIV/0!</v>
      </c>
      <c r="D36" s="19" t="e">
        <f t="shared" si="22"/>
        <v>#DIV/0!</v>
      </c>
      <c r="E36" s="19" t="e">
        <f t="shared" si="22"/>
        <v>#DIV/0!</v>
      </c>
      <c r="F36" s="19" t="e">
        <f t="shared" si="22"/>
        <v>#DIV/0!</v>
      </c>
      <c r="G36" s="19" t="e">
        <f t="shared" si="22"/>
        <v>#DIV/0!</v>
      </c>
      <c r="H36" s="19" t="e">
        <f t="shared" si="22"/>
        <v>#DIV/0!</v>
      </c>
      <c r="I36" s="19" t="e">
        <f t="shared" si="22"/>
        <v>#DIV/0!</v>
      </c>
      <c r="J36" s="19" t="e">
        <f t="shared" si="22"/>
        <v>#DIV/0!</v>
      </c>
      <c r="K36" s="19" t="e">
        <f t="shared" si="22"/>
        <v>#DIV/0!</v>
      </c>
      <c r="L36" s="19" t="e">
        <f t="shared" si="22"/>
        <v>#DIV/0!</v>
      </c>
      <c r="M36" s="18">
        <f t="shared" si="10"/>
        <v>0</v>
      </c>
      <c r="O36" s="30" t="e">
        <f t="shared" si="12"/>
        <v>#DIV/0!</v>
      </c>
      <c r="P36" s="30" t="e">
        <f t="shared" si="13"/>
        <v>#DIV/0!</v>
      </c>
      <c r="Q36" s="30" t="e">
        <f t="shared" si="14"/>
        <v>#DIV/0!</v>
      </c>
      <c r="R36" s="30" t="e">
        <f t="shared" si="15"/>
        <v>#DIV/0!</v>
      </c>
    </row>
    <row r="37" spans="1:18" x14ac:dyDescent="0.2">
      <c r="A37" s="6">
        <f>'Game Schedule &amp; Roster'!H14</f>
        <v>0</v>
      </c>
      <c r="B37" s="6">
        <f>'Game Schedule &amp; Roster'!I14</f>
        <v>0</v>
      </c>
      <c r="C37" s="19" t="e">
        <f t="shared" si="8"/>
        <v>#DIV/0!</v>
      </c>
      <c r="D37" s="19" t="e">
        <f t="shared" ref="D37:L37" si="23">(D17/$M17)*100</f>
        <v>#DIV/0!</v>
      </c>
      <c r="E37" s="19" t="e">
        <f t="shared" si="23"/>
        <v>#DIV/0!</v>
      </c>
      <c r="F37" s="19" t="e">
        <f t="shared" si="23"/>
        <v>#DIV/0!</v>
      </c>
      <c r="G37" s="19" t="e">
        <f t="shared" si="23"/>
        <v>#DIV/0!</v>
      </c>
      <c r="H37" s="19" t="e">
        <f t="shared" si="23"/>
        <v>#DIV/0!</v>
      </c>
      <c r="I37" s="19" t="e">
        <f t="shared" si="23"/>
        <v>#DIV/0!</v>
      </c>
      <c r="J37" s="19" t="e">
        <f t="shared" si="23"/>
        <v>#DIV/0!</v>
      </c>
      <c r="K37" s="19" t="e">
        <f t="shared" si="23"/>
        <v>#DIV/0!</v>
      </c>
      <c r="L37" s="19" t="e">
        <f t="shared" si="23"/>
        <v>#DIV/0!</v>
      </c>
      <c r="M37" s="18">
        <f t="shared" si="10"/>
        <v>0</v>
      </c>
      <c r="O37" s="30" t="e">
        <f t="shared" si="12"/>
        <v>#DIV/0!</v>
      </c>
      <c r="P37" s="30" t="e">
        <f t="shared" si="13"/>
        <v>#DIV/0!</v>
      </c>
      <c r="Q37" s="30" t="e">
        <f t="shared" si="14"/>
        <v>#DIV/0!</v>
      </c>
      <c r="R37" s="30" t="e">
        <f t="shared" si="15"/>
        <v>#DIV/0!</v>
      </c>
    </row>
    <row r="38" spans="1:18" x14ac:dyDescent="0.2">
      <c r="A38" s="6">
        <f>'Game Schedule &amp; Roster'!H15</f>
        <v>0</v>
      </c>
      <c r="B38" s="6">
        <f>'Game Schedule &amp; Roster'!I15</f>
        <v>0</v>
      </c>
      <c r="C38" s="19" t="e">
        <f t="shared" ref="C38:L38" si="24">(C18/$M18)*100</f>
        <v>#DIV/0!</v>
      </c>
      <c r="D38" s="19" t="e">
        <f t="shared" si="24"/>
        <v>#DIV/0!</v>
      </c>
      <c r="E38" s="19" t="e">
        <f t="shared" si="24"/>
        <v>#DIV/0!</v>
      </c>
      <c r="F38" s="19" t="e">
        <f t="shared" si="24"/>
        <v>#DIV/0!</v>
      </c>
      <c r="G38" s="19" t="e">
        <f t="shared" si="24"/>
        <v>#DIV/0!</v>
      </c>
      <c r="H38" s="19" t="e">
        <f t="shared" si="24"/>
        <v>#DIV/0!</v>
      </c>
      <c r="I38" s="19" t="e">
        <f t="shared" si="24"/>
        <v>#DIV/0!</v>
      </c>
      <c r="J38" s="19" t="e">
        <f t="shared" si="24"/>
        <v>#DIV/0!</v>
      </c>
      <c r="K38" s="19" t="e">
        <f t="shared" si="24"/>
        <v>#DIV/0!</v>
      </c>
      <c r="L38" s="19" t="e">
        <f t="shared" si="24"/>
        <v>#DIV/0!</v>
      </c>
      <c r="M38" s="18">
        <f t="shared" si="10"/>
        <v>0</v>
      </c>
      <c r="O38" s="30" t="e">
        <f t="shared" si="12"/>
        <v>#DIV/0!</v>
      </c>
      <c r="P38" s="30" t="e">
        <f t="shared" si="13"/>
        <v>#DIV/0!</v>
      </c>
      <c r="Q38" s="30" t="e">
        <f t="shared" si="14"/>
        <v>#DIV/0!</v>
      </c>
      <c r="R38" s="30" t="e">
        <f t="shared" si="15"/>
        <v>#DIV/0!</v>
      </c>
    </row>
    <row r="39" spans="1:18" x14ac:dyDescent="0.2">
      <c r="A39" s="6">
        <f>'Game Schedule &amp; Roster'!H16</f>
        <v>0</v>
      </c>
      <c r="B39" s="6">
        <f>'Game Schedule &amp; Roster'!I16</f>
        <v>0</v>
      </c>
      <c r="C39" s="19" t="e">
        <f t="shared" ref="C39:L40" si="25">(C19/$M19)*100</f>
        <v>#DIV/0!</v>
      </c>
      <c r="D39" s="19" t="e">
        <f t="shared" si="25"/>
        <v>#DIV/0!</v>
      </c>
      <c r="E39" s="19" t="e">
        <f t="shared" si="25"/>
        <v>#DIV/0!</v>
      </c>
      <c r="F39" s="19" t="e">
        <f t="shared" si="25"/>
        <v>#DIV/0!</v>
      </c>
      <c r="G39" s="19" t="e">
        <f t="shared" si="25"/>
        <v>#DIV/0!</v>
      </c>
      <c r="H39" s="19" t="e">
        <f t="shared" si="25"/>
        <v>#DIV/0!</v>
      </c>
      <c r="I39" s="19" t="e">
        <f t="shared" si="25"/>
        <v>#DIV/0!</v>
      </c>
      <c r="J39" s="19" t="e">
        <f t="shared" si="25"/>
        <v>#DIV/0!</v>
      </c>
      <c r="K39" s="19" t="e">
        <f t="shared" si="25"/>
        <v>#DIV/0!</v>
      </c>
      <c r="L39" s="19" t="e">
        <f t="shared" si="25"/>
        <v>#DIV/0!</v>
      </c>
      <c r="M39" s="18">
        <f t="shared" si="10"/>
        <v>0</v>
      </c>
      <c r="O39" s="30" t="e">
        <f t="shared" si="12"/>
        <v>#DIV/0!</v>
      </c>
      <c r="P39" s="30" t="e">
        <f t="shared" si="13"/>
        <v>#DIV/0!</v>
      </c>
      <c r="Q39" s="30" t="e">
        <f t="shared" si="14"/>
        <v>#DIV/0!</v>
      </c>
      <c r="R39" s="30" t="e">
        <f t="shared" si="15"/>
        <v>#DIV/0!</v>
      </c>
    </row>
    <row r="40" spans="1:18" x14ac:dyDescent="0.2">
      <c r="A40" s="6">
        <f>'Game Schedule &amp; Roster'!H17</f>
        <v>0</v>
      </c>
      <c r="B40" s="6">
        <f>'Game Schedule &amp; Roster'!I17</f>
        <v>0</v>
      </c>
      <c r="C40" s="19" t="e">
        <f t="shared" si="25"/>
        <v>#DIV/0!</v>
      </c>
      <c r="D40" s="19" t="e">
        <f t="shared" si="25"/>
        <v>#DIV/0!</v>
      </c>
      <c r="E40" s="19" t="e">
        <f t="shared" si="25"/>
        <v>#DIV/0!</v>
      </c>
      <c r="F40" s="19" t="e">
        <f t="shared" si="25"/>
        <v>#DIV/0!</v>
      </c>
      <c r="G40" s="19" t="e">
        <f t="shared" si="25"/>
        <v>#DIV/0!</v>
      </c>
      <c r="H40" s="19" t="e">
        <f t="shared" si="25"/>
        <v>#DIV/0!</v>
      </c>
      <c r="I40" s="19" t="e">
        <f t="shared" si="25"/>
        <v>#DIV/0!</v>
      </c>
      <c r="J40" s="19" t="e">
        <f t="shared" si="25"/>
        <v>#DIV/0!</v>
      </c>
      <c r="K40" s="19" t="e">
        <f t="shared" si="25"/>
        <v>#DIV/0!</v>
      </c>
      <c r="L40" s="19" t="e">
        <f t="shared" si="25"/>
        <v>#DIV/0!</v>
      </c>
      <c r="M40" s="18">
        <f t="shared" si="10"/>
        <v>0</v>
      </c>
      <c r="O40" s="30" t="e">
        <f t="shared" si="12"/>
        <v>#DIV/0!</v>
      </c>
      <c r="P40" s="30" t="e">
        <f t="shared" si="13"/>
        <v>#DIV/0!</v>
      </c>
      <c r="Q40" s="30" t="e">
        <f t="shared" si="14"/>
        <v>#DIV/0!</v>
      </c>
      <c r="R40" s="30" t="e">
        <f t="shared" si="15"/>
        <v>#DIV/0!</v>
      </c>
    </row>
    <row r="41" spans="1:18" x14ac:dyDescent="0.2">
      <c r="B41" s="20" t="s">
        <v>19</v>
      </c>
      <c r="C41" s="21" t="e">
        <f>AVERAGE(C27:C39)</f>
        <v>#DIV/0!</v>
      </c>
      <c r="D41" s="21" t="e">
        <f t="shared" ref="D41:L41" si="26">AVERAGE(D27:D39)</f>
        <v>#DIV/0!</v>
      </c>
      <c r="E41" s="21" t="e">
        <f t="shared" si="26"/>
        <v>#DIV/0!</v>
      </c>
      <c r="F41" s="21" t="e">
        <f t="shared" si="26"/>
        <v>#DIV/0!</v>
      </c>
      <c r="G41" s="21" t="e">
        <f t="shared" si="26"/>
        <v>#DIV/0!</v>
      </c>
      <c r="H41" s="21" t="e">
        <f t="shared" si="26"/>
        <v>#DIV/0!</v>
      </c>
      <c r="I41" s="21" t="e">
        <f t="shared" si="26"/>
        <v>#DIV/0!</v>
      </c>
      <c r="J41" s="21" t="e">
        <f t="shared" si="26"/>
        <v>#DIV/0!</v>
      </c>
      <c r="K41" s="21" t="e">
        <f t="shared" si="26"/>
        <v>#DIV/0!</v>
      </c>
      <c r="L41" s="21" t="e">
        <f t="shared" si="26"/>
        <v>#DIV/0!</v>
      </c>
      <c r="O41" s="30"/>
      <c r="P41" s="30"/>
      <c r="Q41" s="30"/>
      <c r="R41" s="30"/>
    </row>
  </sheetData>
  <mergeCells count="2">
    <mergeCell ref="E24:H24"/>
    <mergeCell ref="A1:I1"/>
  </mergeCells>
  <phoneticPr fontId="0" type="noConversion"/>
  <pageMargins left="0.75" right="0.75" top="1" bottom="1" header="0.5" footer="0.5"/>
  <pageSetup scale="9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zoomScale="85" zoomScaleNormal="85" workbookViewId="0">
      <selection activeCell="C14" sqref="C14"/>
    </sheetView>
  </sheetViews>
  <sheetFormatPr defaultColWidth="8.85546875" defaultRowHeight="12.75" x14ac:dyDescent="0.2"/>
  <cols>
    <col min="1" max="1" width="9.140625" customWidth="1"/>
    <col min="2" max="2" width="15.140625" customWidth="1"/>
    <col min="3" max="3" width="22.28515625" bestFit="1" customWidth="1"/>
    <col min="4" max="9" width="7.42578125" customWidth="1"/>
    <col min="10" max="10" width="8.85546875" customWidth="1"/>
    <col min="11" max="11" width="12" bestFit="1" customWidth="1"/>
    <col min="12" max="12" width="8.85546875" style="16" customWidth="1"/>
    <col min="13" max="13" width="14.85546875" bestFit="1" customWidth="1"/>
    <col min="14" max="14" width="15.140625" customWidth="1"/>
    <col min="15" max="15" width="26" customWidth="1"/>
  </cols>
  <sheetData>
    <row r="1" spans="1:21" ht="20.25" x14ac:dyDescent="0.3">
      <c r="A1" s="10"/>
      <c r="B1" s="10"/>
      <c r="C1" s="10"/>
      <c r="D1" s="10"/>
      <c r="E1" s="10"/>
      <c r="F1" s="10"/>
      <c r="G1" s="10"/>
      <c r="H1" s="10"/>
      <c r="I1" s="10"/>
      <c r="M1" s="75" t="str">
        <f>'Game Schedule &amp; Roster'!A1</f>
        <v xml:space="preserve"> "Enter Your Team Name"</v>
      </c>
      <c r="N1" s="75"/>
      <c r="O1" s="75"/>
      <c r="P1" s="75"/>
      <c r="Q1" s="75"/>
      <c r="R1" s="75"/>
      <c r="S1" s="75"/>
      <c r="T1" s="75"/>
      <c r="U1" s="75"/>
    </row>
    <row r="5" spans="1:21" ht="15" x14ac:dyDescent="0.2">
      <c r="B5" s="7"/>
      <c r="C5" s="7"/>
      <c r="N5" s="7" t="s">
        <v>13</v>
      </c>
      <c r="O5" s="7">
        <v>1</v>
      </c>
    </row>
    <row r="6" spans="1:21" ht="15" x14ac:dyDescent="0.2">
      <c r="B6" s="7"/>
      <c r="C6" s="55"/>
      <c r="N6" s="7" t="s">
        <v>12</v>
      </c>
      <c r="O6" s="55">
        <f>VLOOKUP($O$5,'Game Schedule &amp; Roster'!$A$4:$F$17,2)</f>
        <v>39258</v>
      </c>
    </row>
    <row r="7" spans="1:21" ht="15" x14ac:dyDescent="0.2">
      <c r="B7" s="7"/>
      <c r="C7" s="67"/>
      <c r="N7" s="7" t="s">
        <v>38</v>
      </c>
      <c r="O7" s="67">
        <f>VLOOKUP($O$5,'Game Schedule &amp; Roster'!$A$4:$F$17,3)</f>
        <v>0.8125</v>
      </c>
    </row>
    <row r="8" spans="1:21" ht="15" x14ac:dyDescent="0.2">
      <c r="B8" s="7"/>
      <c r="C8" s="31"/>
      <c r="N8" s="7" t="s">
        <v>11</v>
      </c>
      <c r="O8" s="31" t="str">
        <f>VLOOKUP($O$5,'Game Schedule &amp; Roster'!$A$4:$F$17,4)</f>
        <v>Red</v>
      </c>
    </row>
    <row r="9" spans="1:21" ht="15" x14ac:dyDescent="0.2">
      <c r="B9" s="7"/>
      <c r="C9" s="31"/>
      <c r="N9" s="7" t="s">
        <v>14</v>
      </c>
      <c r="O9" s="31" t="str">
        <f>CONCATENATE(VLOOKUP($O$5,'Game Schedule &amp; Roster'!$A$4:$F$17,6),"-",VLOOKUP($O$5,'Game Schedule &amp; Roster'!$A$4:$F$17,5))</f>
        <v>LFC-Home</v>
      </c>
    </row>
    <row r="10" spans="1:21" x14ac:dyDescent="0.2">
      <c r="D10" s="74" t="s">
        <v>3</v>
      </c>
      <c r="E10" s="74"/>
      <c r="F10" s="74"/>
      <c r="G10" s="74"/>
      <c r="H10" s="74"/>
      <c r="I10" s="74"/>
      <c r="K10" s="1" t="s">
        <v>29</v>
      </c>
      <c r="M10" s="74" t="str">
        <f>CONCATENATE(A1," Batting Line-Up")</f>
        <v xml:space="preserve"> Batting Line-Up</v>
      </c>
      <c r="N10" s="74"/>
      <c r="O10" s="74"/>
      <c r="P10" s="74" t="s">
        <v>3</v>
      </c>
      <c r="Q10" s="74"/>
      <c r="R10" s="74"/>
      <c r="S10" s="74"/>
      <c r="T10" s="74"/>
      <c r="U10" s="74"/>
    </row>
    <row r="11" spans="1:21" ht="15.75" x14ac:dyDescent="0.25">
      <c r="A11" s="8" t="s">
        <v>30</v>
      </c>
      <c r="B11" s="9" t="s">
        <v>1</v>
      </c>
      <c r="C11" s="9" t="s">
        <v>2</v>
      </c>
      <c r="D11" s="9">
        <v>1</v>
      </c>
      <c r="E11" s="9">
        <v>2</v>
      </c>
      <c r="F11" s="9">
        <v>3</v>
      </c>
      <c r="G11" s="9">
        <v>4</v>
      </c>
      <c r="H11" s="9">
        <v>5</v>
      </c>
      <c r="I11" s="9">
        <v>6</v>
      </c>
      <c r="M11" s="51" t="s">
        <v>30</v>
      </c>
      <c r="N11" s="8" t="s">
        <v>1</v>
      </c>
      <c r="O11" s="9" t="s">
        <v>2</v>
      </c>
      <c r="P11" s="9">
        <v>1</v>
      </c>
      <c r="Q11" s="9">
        <v>2</v>
      </c>
      <c r="R11" s="9">
        <v>3</v>
      </c>
      <c r="S11" s="9">
        <v>4</v>
      </c>
      <c r="T11" s="9">
        <v>5</v>
      </c>
      <c r="U11" s="9">
        <v>6</v>
      </c>
    </row>
    <row r="12" spans="1:21" ht="22.5" customHeight="1" x14ac:dyDescent="0.2">
      <c r="A12" s="49">
        <v>2</v>
      </c>
      <c r="B12" s="46">
        <f>'Game Schedule &amp; Roster'!H4</f>
        <v>23</v>
      </c>
      <c r="C12" s="47" t="str">
        <f>'Game Schedule &amp; Roster'!I4</f>
        <v>Smith</v>
      </c>
      <c r="D12" s="46"/>
      <c r="E12" s="46"/>
      <c r="F12" s="46"/>
      <c r="G12" s="46"/>
      <c r="H12" s="46"/>
      <c r="I12" s="46"/>
      <c r="J12" s="26"/>
      <c r="K12">
        <f>COUNTIF($D12:$I12,"Sit")</f>
        <v>0</v>
      </c>
      <c r="L12" s="54"/>
      <c r="M12" s="52">
        <v>1</v>
      </c>
      <c r="N12" s="45">
        <f t="shared" ref="N12:N25" si="0">VLOOKUP($M12,$A$12:$C$25,2,FALSE)</f>
        <v>11</v>
      </c>
      <c r="O12" s="43" t="str">
        <f t="shared" ref="O12:O25" si="1">VLOOKUP($M12,$A$12:$C$25,3,FALSE)</f>
        <v>Jones</v>
      </c>
      <c r="P12" s="50">
        <f t="shared" ref="P12:P25" si="2">VLOOKUP($M12,$A$12:$I$25,4,FALSE)</f>
        <v>0</v>
      </c>
      <c r="Q12" s="50">
        <f t="shared" ref="Q12:Q25" si="3">VLOOKUP($M12,$A$12:$I$25,5,FALSE)</f>
        <v>0</v>
      </c>
      <c r="R12" s="50">
        <f t="shared" ref="R12:R25" si="4">VLOOKUP($M12,$A$12:$I$25,6,FALSE)</f>
        <v>0</v>
      </c>
      <c r="S12" s="50">
        <f t="shared" ref="S12:S25" si="5">VLOOKUP($M12,$A$12:$I$25,7,FALSE)</f>
        <v>0</v>
      </c>
      <c r="T12" s="50">
        <f t="shared" ref="T12:T25" si="6">VLOOKUP($M12,$A$12:$I$25,8,FALSE)</f>
        <v>0</v>
      </c>
      <c r="U12" s="50">
        <f t="shared" ref="U12:U25" si="7">VLOOKUP($M12,$A$12:$I$25,9,FALSE)</f>
        <v>0</v>
      </c>
    </row>
    <row r="13" spans="1:21" ht="22.5" customHeight="1" x14ac:dyDescent="0.2">
      <c r="A13" s="49">
        <v>1</v>
      </c>
      <c r="B13" s="46">
        <f>'Game Schedule &amp; Roster'!H5</f>
        <v>11</v>
      </c>
      <c r="C13" s="47" t="str">
        <f>'Game Schedule &amp; Roster'!I5</f>
        <v>Jones</v>
      </c>
      <c r="D13" s="46"/>
      <c r="E13" s="46"/>
      <c r="F13" s="46"/>
      <c r="G13" s="46"/>
      <c r="H13" s="46"/>
      <c r="I13" s="46"/>
      <c r="J13" s="26"/>
      <c r="K13">
        <f t="shared" ref="K13:K25" si="8">COUNTIF($D13:$I13,"Sit")</f>
        <v>0</v>
      </c>
      <c r="L13" s="54"/>
      <c r="M13" s="53">
        <f>+M12+1</f>
        <v>2</v>
      </c>
      <c r="N13" s="33">
        <f t="shared" si="0"/>
        <v>23</v>
      </c>
      <c r="O13" s="44" t="str">
        <f t="shared" si="1"/>
        <v>Smith</v>
      </c>
      <c r="P13" s="46">
        <f t="shared" si="2"/>
        <v>0</v>
      </c>
      <c r="Q13" s="46">
        <f t="shared" si="3"/>
        <v>0</v>
      </c>
      <c r="R13" s="46">
        <f t="shared" si="4"/>
        <v>0</v>
      </c>
      <c r="S13" s="46">
        <f t="shared" si="5"/>
        <v>0</v>
      </c>
      <c r="T13" s="46">
        <f t="shared" si="6"/>
        <v>0</v>
      </c>
      <c r="U13" s="46">
        <f t="shared" si="7"/>
        <v>0</v>
      </c>
    </row>
    <row r="14" spans="1:21" s="13" customFormat="1" ht="22.5" customHeight="1" x14ac:dyDescent="0.2">
      <c r="A14" s="49">
        <v>3</v>
      </c>
      <c r="B14" s="46">
        <f>'Game Schedule &amp; Roster'!H6</f>
        <v>0</v>
      </c>
      <c r="C14" s="47">
        <f>'Game Schedule &amp; Roster'!I6</f>
        <v>0</v>
      </c>
      <c r="D14" s="46"/>
      <c r="E14" s="46"/>
      <c r="F14" s="46"/>
      <c r="G14" s="46"/>
      <c r="H14" s="46"/>
      <c r="I14" s="46"/>
      <c r="J14" s="26"/>
      <c r="K14" s="13">
        <f t="shared" si="8"/>
        <v>0</v>
      </c>
      <c r="L14" s="54"/>
      <c r="M14" s="52">
        <f t="shared" ref="M14:M25" si="9">+M13+1</f>
        <v>3</v>
      </c>
      <c r="N14" s="45">
        <f t="shared" si="0"/>
        <v>0</v>
      </c>
      <c r="O14" s="43">
        <f t="shared" si="1"/>
        <v>0</v>
      </c>
      <c r="P14" s="50">
        <f t="shared" si="2"/>
        <v>0</v>
      </c>
      <c r="Q14" s="50">
        <f t="shared" si="3"/>
        <v>0</v>
      </c>
      <c r="R14" s="50">
        <f t="shared" si="4"/>
        <v>0</v>
      </c>
      <c r="S14" s="50">
        <f t="shared" si="5"/>
        <v>0</v>
      </c>
      <c r="T14" s="50">
        <f t="shared" si="6"/>
        <v>0</v>
      </c>
      <c r="U14" s="50">
        <f t="shared" si="7"/>
        <v>0</v>
      </c>
    </row>
    <row r="15" spans="1:21" s="13" customFormat="1" ht="22.5" customHeight="1" x14ac:dyDescent="0.2">
      <c r="A15" s="46">
        <v>4</v>
      </c>
      <c r="B15" s="46">
        <f>'Game Schedule &amp; Roster'!H7</f>
        <v>0</v>
      </c>
      <c r="C15" s="47">
        <f>'Game Schedule &amp; Roster'!I7</f>
        <v>0</v>
      </c>
      <c r="D15" s="46"/>
      <c r="E15" s="46"/>
      <c r="F15" s="46"/>
      <c r="G15" s="46"/>
      <c r="H15" s="46"/>
      <c r="I15" s="46"/>
      <c r="J15" s="26"/>
      <c r="K15" s="13">
        <f t="shared" si="8"/>
        <v>0</v>
      </c>
      <c r="L15" s="54"/>
      <c r="M15" s="53">
        <f t="shared" si="9"/>
        <v>4</v>
      </c>
      <c r="N15" s="33">
        <f t="shared" si="0"/>
        <v>0</v>
      </c>
      <c r="O15" s="44">
        <f t="shared" si="1"/>
        <v>0</v>
      </c>
      <c r="P15" s="46">
        <f t="shared" si="2"/>
        <v>0</v>
      </c>
      <c r="Q15" s="46">
        <f t="shared" si="3"/>
        <v>0</v>
      </c>
      <c r="R15" s="46">
        <f t="shared" si="4"/>
        <v>0</v>
      </c>
      <c r="S15" s="46">
        <f t="shared" si="5"/>
        <v>0</v>
      </c>
      <c r="T15" s="46">
        <f t="shared" si="6"/>
        <v>0</v>
      </c>
      <c r="U15" s="46">
        <f t="shared" si="7"/>
        <v>0</v>
      </c>
    </row>
    <row r="16" spans="1:21" s="13" customFormat="1" ht="22.5" customHeight="1" x14ac:dyDescent="0.2">
      <c r="A16" s="46">
        <v>5</v>
      </c>
      <c r="B16" s="46">
        <f>'Game Schedule &amp; Roster'!H8</f>
        <v>0</v>
      </c>
      <c r="C16" s="47">
        <f>'Game Schedule &amp; Roster'!I8</f>
        <v>0</v>
      </c>
      <c r="D16" s="46"/>
      <c r="E16" s="46"/>
      <c r="F16" s="46"/>
      <c r="G16" s="46"/>
      <c r="H16" s="46"/>
      <c r="I16" s="46"/>
      <c r="J16" s="26"/>
      <c r="K16" s="13">
        <f t="shared" si="8"/>
        <v>0</v>
      </c>
      <c r="L16" s="54"/>
      <c r="M16" s="52">
        <f t="shared" si="9"/>
        <v>5</v>
      </c>
      <c r="N16" s="45">
        <f t="shared" si="0"/>
        <v>0</v>
      </c>
      <c r="O16" s="43">
        <f t="shared" si="1"/>
        <v>0</v>
      </c>
      <c r="P16" s="50">
        <f t="shared" si="2"/>
        <v>0</v>
      </c>
      <c r="Q16" s="50">
        <f t="shared" si="3"/>
        <v>0</v>
      </c>
      <c r="R16" s="50">
        <f t="shared" si="4"/>
        <v>0</v>
      </c>
      <c r="S16" s="50">
        <f t="shared" si="5"/>
        <v>0</v>
      </c>
      <c r="T16" s="50">
        <f t="shared" si="6"/>
        <v>0</v>
      </c>
      <c r="U16" s="50">
        <f t="shared" si="7"/>
        <v>0</v>
      </c>
    </row>
    <row r="17" spans="1:21" s="13" customFormat="1" ht="22.5" customHeight="1" x14ac:dyDescent="0.2">
      <c r="A17" s="46">
        <v>6</v>
      </c>
      <c r="B17" s="46">
        <f>'Game Schedule &amp; Roster'!H9</f>
        <v>0</v>
      </c>
      <c r="C17" s="47">
        <f>'Game Schedule &amp; Roster'!I9</f>
        <v>0</v>
      </c>
      <c r="D17" s="46"/>
      <c r="E17" s="46"/>
      <c r="F17" s="46"/>
      <c r="G17" s="46"/>
      <c r="H17" s="46"/>
      <c r="I17" s="46"/>
      <c r="J17" s="26"/>
      <c r="K17" s="13">
        <f t="shared" si="8"/>
        <v>0</v>
      </c>
      <c r="L17" s="54"/>
      <c r="M17" s="53">
        <f t="shared" si="9"/>
        <v>6</v>
      </c>
      <c r="N17" s="33">
        <f t="shared" si="0"/>
        <v>0</v>
      </c>
      <c r="O17" s="44">
        <f t="shared" si="1"/>
        <v>0</v>
      </c>
      <c r="P17" s="46">
        <f t="shared" si="2"/>
        <v>0</v>
      </c>
      <c r="Q17" s="46">
        <f t="shared" si="3"/>
        <v>0</v>
      </c>
      <c r="R17" s="46">
        <f t="shared" si="4"/>
        <v>0</v>
      </c>
      <c r="S17" s="46">
        <f t="shared" si="5"/>
        <v>0</v>
      </c>
      <c r="T17" s="46">
        <f t="shared" si="6"/>
        <v>0</v>
      </c>
      <c r="U17" s="46">
        <f t="shared" si="7"/>
        <v>0</v>
      </c>
    </row>
    <row r="18" spans="1:21" ht="22.5" customHeight="1" x14ac:dyDescent="0.2">
      <c r="A18" s="46">
        <v>9</v>
      </c>
      <c r="B18" s="46">
        <f>'Game Schedule &amp; Roster'!H10</f>
        <v>0</v>
      </c>
      <c r="C18" s="47">
        <f>'Game Schedule &amp; Roster'!I10</f>
        <v>0</v>
      </c>
      <c r="D18" s="46"/>
      <c r="E18" s="46"/>
      <c r="F18" s="46"/>
      <c r="G18" s="46"/>
      <c r="H18" s="46"/>
      <c r="I18" s="46"/>
      <c r="J18" s="26"/>
      <c r="K18" s="13">
        <f t="shared" si="8"/>
        <v>0</v>
      </c>
      <c r="L18" s="54"/>
      <c r="M18" s="52">
        <f t="shared" si="9"/>
        <v>7</v>
      </c>
      <c r="N18" s="45">
        <f t="shared" si="0"/>
        <v>0</v>
      </c>
      <c r="O18" s="43">
        <f t="shared" si="1"/>
        <v>0</v>
      </c>
      <c r="P18" s="50">
        <f t="shared" si="2"/>
        <v>0</v>
      </c>
      <c r="Q18" s="50">
        <f t="shared" si="3"/>
        <v>0</v>
      </c>
      <c r="R18" s="50">
        <f t="shared" si="4"/>
        <v>0</v>
      </c>
      <c r="S18" s="50">
        <f t="shared" si="5"/>
        <v>0</v>
      </c>
      <c r="T18" s="50">
        <f t="shared" si="6"/>
        <v>0</v>
      </c>
      <c r="U18" s="50">
        <f t="shared" si="7"/>
        <v>0</v>
      </c>
    </row>
    <row r="19" spans="1:21" s="13" customFormat="1" ht="22.5" customHeight="1" x14ac:dyDescent="0.2">
      <c r="A19" s="46">
        <v>12</v>
      </c>
      <c r="B19" s="46">
        <f>'Game Schedule &amp; Roster'!H11</f>
        <v>0</v>
      </c>
      <c r="C19" s="47">
        <f>'Game Schedule &amp; Roster'!I11</f>
        <v>0</v>
      </c>
      <c r="D19" s="46"/>
      <c r="E19" s="46"/>
      <c r="F19" s="46"/>
      <c r="G19" s="46"/>
      <c r="H19" s="46"/>
      <c r="I19" s="46"/>
      <c r="J19" s="26"/>
      <c r="K19" s="13">
        <f t="shared" si="8"/>
        <v>0</v>
      </c>
      <c r="L19" s="54"/>
      <c r="M19" s="53">
        <f t="shared" si="9"/>
        <v>8</v>
      </c>
      <c r="N19" s="33">
        <f t="shared" si="0"/>
        <v>0</v>
      </c>
      <c r="O19" s="44">
        <f t="shared" si="1"/>
        <v>0</v>
      </c>
      <c r="P19" s="46">
        <f t="shared" si="2"/>
        <v>0</v>
      </c>
      <c r="Q19" s="46">
        <f t="shared" si="3"/>
        <v>0</v>
      </c>
      <c r="R19" s="46">
        <f t="shared" si="4"/>
        <v>0</v>
      </c>
      <c r="S19" s="46">
        <f t="shared" si="5"/>
        <v>0</v>
      </c>
      <c r="T19" s="46">
        <f t="shared" si="6"/>
        <v>0</v>
      </c>
      <c r="U19" s="46">
        <f t="shared" si="7"/>
        <v>0</v>
      </c>
    </row>
    <row r="20" spans="1:21" s="13" customFormat="1" ht="22.5" customHeight="1" x14ac:dyDescent="0.2">
      <c r="A20" s="46">
        <v>13</v>
      </c>
      <c r="B20" s="46">
        <f>'Game Schedule &amp; Roster'!H12</f>
        <v>0</v>
      </c>
      <c r="C20" s="47">
        <f>'Game Schedule &amp; Roster'!I12</f>
        <v>0</v>
      </c>
      <c r="D20" s="46"/>
      <c r="E20" s="46"/>
      <c r="F20" s="46"/>
      <c r="G20" s="46"/>
      <c r="H20" s="46"/>
      <c r="I20" s="46"/>
      <c r="J20" s="26"/>
      <c r="K20" s="13">
        <f t="shared" si="8"/>
        <v>0</v>
      </c>
      <c r="L20" s="54"/>
      <c r="M20" s="52">
        <f t="shared" si="9"/>
        <v>9</v>
      </c>
      <c r="N20" s="45">
        <f t="shared" si="0"/>
        <v>0</v>
      </c>
      <c r="O20" s="43">
        <f t="shared" si="1"/>
        <v>0</v>
      </c>
      <c r="P20" s="50">
        <f t="shared" si="2"/>
        <v>0</v>
      </c>
      <c r="Q20" s="50">
        <f t="shared" si="3"/>
        <v>0</v>
      </c>
      <c r="R20" s="50">
        <f t="shared" si="4"/>
        <v>0</v>
      </c>
      <c r="S20" s="50">
        <f t="shared" si="5"/>
        <v>0</v>
      </c>
      <c r="T20" s="50">
        <f t="shared" si="6"/>
        <v>0</v>
      </c>
      <c r="U20" s="50">
        <f t="shared" si="7"/>
        <v>0</v>
      </c>
    </row>
    <row r="21" spans="1:21" s="13" customFormat="1" ht="22.5" customHeight="1" x14ac:dyDescent="0.2">
      <c r="A21" s="46">
        <v>8</v>
      </c>
      <c r="B21" s="46">
        <f>'Game Schedule &amp; Roster'!H13</f>
        <v>0</v>
      </c>
      <c r="C21" s="47">
        <f>'Game Schedule &amp; Roster'!I13</f>
        <v>0</v>
      </c>
      <c r="D21" s="46"/>
      <c r="E21" s="46"/>
      <c r="F21" s="46"/>
      <c r="G21" s="46"/>
      <c r="H21" s="46"/>
      <c r="I21" s="46"/>
      <c r="J21" s="26"/>
      <c r="K21" s="13">
        <f t="shared" si="8"/>
        <v>0</v>
      </c>
      <c r="L21" s="54"/>
      <c r="M21" s="53">
        <f t="shared" si="9"/>
        <v>10</v>
      </c>
      <c r="N21" s="33">
        <f t="shared" si="0"/>
        <v>0</v>
      </c>
      <c r="O21" s="44">
        <f t="shared" si="1"/>
        <v>0</v>
      </c>
      <c r="P21" s="46">
        <f t="shared" si="2"/>
        <v>0</v>
      </c>
      <c r="Q21" s="46">
        <f t="shared" si="3"/>
        <v>0</v>
      </c>
      <c r="R21" s="46">
        <f t="shared" si="4"/>
        <v>0</v>
      </c>
      <c r="S21" s="46">
        <f t="shared" si="5"/>
        <v>0</v>
      </c>
      <c r="T21" s="46">
        <f t="shared" si="6"/>
        <v>0</v>
      </c>
      <c r="U21" s="46">
        <f t="shared" si="7"/>
        <v>0</v>
      </c>
    </row>
    <row r="22" spans="1:21" s="13" customFormat="1" ht="22.5" customHeight="1" x14ac:dyDescent="0.2">
      <c r="A22" s="46">
        <v>7</v>
      </c>
      <c r="B22" s="46">
        <f>'Game Schedule &amp; Roster'!H14</f>
        <v>0</v>
      </c>
      <c r="C22" s="47">
        <f>'Game Schedule &amp; Roster'!I14</f>
        <v>0</v>
      </c>
      <c r="D22" s="46"/>
      <c r="E22" s="46"/>
      <c r="F22" s="46"/>
      <c r="G22" s="46"/>
      <c r="H22" s="46"/>
      <c r="I22" s="46"/>
      <c r="J22" s="26"/>
      <c r="K22" s="13">
        <f t="shared" si="8"/>
        <v>0</v>
      </c>
      <c r="L22" s="54"/>
      <c r="M22" s="52">
        <f t="shared" si="9"/>
        <v>11</v>
      </c>
      <c r="N22" s="45">
        <f t="shared" si="0"/>
        <v>0</v>
      </c>
      <c r="O22" s="43">
        <f t="shared" si="1"/>
        <v>0</v>
      </c>
      <c r="P22" s="50">
        <f t="shared" si="2"/>
        <v>0</v>
      </c>
      <c r="Q22" s="50">
        <f t="shared" si="3"/>
        <v>0</v>
      </c>
      <c r="R22" s="50">
        <f t="shared" si="4"/>
        <v>0</v>
      </c>
      <c r="S22" s="50">
        <f t="shared" si="5"/>
        <v>0</v>
      </c>
      <c r="T22" s="50">
        <f t="shared" si="6"/>
        <v>0</v>
      </c>
      <c r="U22" s="50">
        <f t="shared" si="7"/>
        <v>0</v>
      </c>
    </row>
    <row r="23" spans="1:21" s="13" customFormat="1" ht="22.5" customHeight="1" x14ac:dyDescent="0.2">
      <c r="A23" s="46">
        <v>10</v>
      </c>
      <c r="B23" s="46">
        <f>'Game Schedule &amp; Roster'!H15</f>
        <v>0</v>
      </c>
      <c r="C23" s="47">
        <f>'Game Schedule &amp; Roster'!I15</f>
        <v>0</v>
      </c>
      <c r="D23" s="46"/>
      <c r="E23" s="46"/>
      <c r="F23" s="46"/>
      <c r="G23" s="46"/>
      <c r="H23" s="46"/>
      <c r="I23" s="46"/>
      <c r="J23" s="26"/>
      <c r="K23" s="13">
        <f t="shared" si="8"/>
        <v>0</v>
      </c>
      <c r="L23" s="54"/>
      <c r="M23" s="53">
        <f t="shared" si="9"/>
        <v>12</v>
      </c>
      <c r="N23" s="33">
        <f t="shared" si="0"/>
        <v>0</v>
      </c>
      <c r="O23" s="44">
        <f t="shared" si="1"/>
        <v>0</v>
      </c>
      <c r="P23" s="46">
        <f t="shared" si="2"/>
        <v>0</v>
      </c>
      <c r="Q23" s="46">
        <f t="shared" si="3"/>
        <v>0</v>
      </c>
      <c r="R23" s="46">
        <f t="shared" si="4"/>
        <v>0</v>
      </c>
      <c r="S23" s="46">
        <f t="shared" si="5"/>
        <v>0</v>
      </c>
      <c r="T23" s="46">
        <f t="shared" si="6"/>
        <v>0</v>
      </c>
      <c r="U23" s="46">
        <f t="shared" si="7"/>
        <v>0</v>
      </c>
    </row>
    <row r="24" spans="1:21" s="13" customFormat="1" ht="22.5" customHeight="1" x14ac:dyDescent="0.2">
      <c r="A24" s="46">
        <v>11</v>
      </c>
      <c r="B24" s="46">
        <f>'Game Schedule &amp; Roster'!H16</f>
        <v>0</v>
      </c>
      <c r="C24" s="47">
        <f>'Game Schedule &amp; Roster'!I16</f>
        <v>0</v>
      </c>
      <c r="D24" s="46"/>
      <c r="E24" s="46"/>
      <c r="F24" s="46"/>
      <c r="G24" s="46"/>
      <c r="H24" s="46"/>
      <c r="I24" s="46"/>
      <c r="J24" s="26"/>
      <c r="K24" s="13">
        <f t="shared" si="8"/>
        <v>0</v>
      </c>
      <c r="L24" s="54"/>
      <c r="M24" s="52">
        <f t="shared" si="9"/>
        <v>13</v>
      </c>
      <c r="N24" s="45">
        <f t="shared" si="0"/>
        <v>0</v>
      </c>
      <c r="O24" s="43">
        <f t="shared" si="1"/>
        <v>0</v>
      </c>
      <c r="P24" s="50">
        <f t="shared" si="2"/>
        <v>0</v>
      </c>
      <c r="Q24" s="50">
        <f t="shared" si="3"/>
        <v>0</v>
      </c>
      <c r="R24" s="50">
        <f t="shared" si="4"/>
        <v>0</v>
      </c>
      <c r="S24" s="50">
        <f t="shared" si="5"/>
        <v>0</v>
      </c>
      <c r="T24" s="50">
        <f t="shared" si="6"/>
        <v>0</v>
      </c>
      <c r="U24" s="50">
        <f t="shared" si="7"/>
        <v>0</v>
      </c>
    </row>
    <row r="25" spans="1:21" ht="22.5" customHeight="1" x14ac:dyDescent="0.2">
      <c r="A25" s="46">
        <v>14</v>
      </c>
      <c r="B25" s="46">
        <f>'Game Schedule &amp; Roster'!H17</f>
        <v>0</v>
      </c>
      <c r="C25" s="47">
        <f>'Game Schedule &amp; Roster'!I17</f>
        <v>0</v>
      </c>
      <c r="D25" s="46"/>
      <c r="E25" s="46"/>
      <c r="F25" s="46"/>
      <c r="G25" s="46"/>
      <c r="H25" s="46"/>
      <c r="I25" s="46"/>
      <c r="J25" s="26"/>
      <c r="K25" s="13">
        <f t="shared" si="8"/>
        <v>0</v>
      </c>
      <c r="M25" s="53">
        <f t="shared" si="9"/>
        <v>14</v>
      </c>
      <c r="N25" s="33">
        <f t="shared" si="0"/>
        <v>0</v>
      </c>
      <c r="O25" s="44">
        <f t="shared" si="1"/>
        <v>0</v>
      </c>
      <c r="P25" s="46">
        <f t="shared" si="2"/>
        <v>0</v>
      </c>
      <c r="Q25" s="46">
        <f t="shared" si="3"/>
        <v>0</v>
      </c>
      <c r="R25" s="46">
        <f t="shared" si="4"/>
        <v>0</v>
      </c>
      <c r="S25" s="46">
        <f t="shared" si="5"/>
        <v>0</v>
      </c>
      <c r="T25" s="46">
        <f t="shared" si="6"/>
        <v>0</v>
      </c>
      <c r="U25" s="46">
        <f t="shared" si="7"/>
        <v>0</v>
      </c>
    </row>
    <row r="26" spans="1:21" ht="15" x14ac:dyDescent="0.2">
      <c r="A26" s="41"/>
      <c r="B26" s="41"/>
      <c r="C26" s="47"/>
      <c r="D26" s="46"/>
      <c r="E26" s="46"/>
      <c r="F26" s="46"/>
      <c r="G26" s="46"/>
      <c r="H26" s="46"/>
      <c r="I26" s="46"/>
    </row>
    <row r="27" spans="1:21" x14ac:dyDescent="0.2">
      <c r="C27" t="s">
        <v>39</v>
      </c>
      <c r="D27" s="1" t="str">
        <f t="shared" ref="D27:I27" si="10">IF((COUNTIF(D$12:D$25,"P")*COUNTIF(D$12:D$25,"C")*COUNTIF(D$12:D$25,"1")*COUNTIF(D$12:D$25,"2")*COUNTIF(D$12:D$25,"3")*COUNTIF(D$12:D$25,"SS")*COUNTIF(D$12:D$25,"LF")*COUNTIF(D$12:D$25,"CF")*COUNTIF(D$12:D$25,"RF"))=1,"OK","ERROR")</f>
        <v>ERROR</v>
      </c>
      <c r="E27" s="1" t="str">
        <f t="shared" si="10"/>
        <v>ERROR</v>
      </c>
      <c r="F27" s="1" t="str">
        <f t="shared" si="10"/>
        <v>ERROR</v>
      </c>
      <c r="G27" s="1" t="str">
        <f t="shared" si="10"/>
        <v>ERROR</v>
      </c>
      <c r="H27" s="1" t="str">
        <f t="shared" si="10"/>
        <v>ERROR</v>
      </c>
      <c r="I27" s="1" t="str">
        <f t="shared" si="10"/>
        <v>ERROR</v>
      </c>
    </row>
    <row r="28" spans="1:21" x14ac:dyDescent="0.2">
      <c r="C28" t="s">
        <v>28</v>
      </c>
      <c r="D28">
        <f t="shared" ref="D28:I28" si="11">COUNTIF(D$12:D$25,"Sit")</f>
        <v>0</v>
      </c>
      <c r="E28">
        <f t="shared" si="11"/>
        <v>0</v>
      </c>
      <c r="F28">
        <f t="shared" si="11"/>
        <v>0</v>
      </c>
      <c r="G28">
        <f t="shared" si="11"/>
        <v>0</v>
      </c>
      <c r="H28">
        <f t="shared" si="11"/>
        <v>0</v>
      </c>
      <c r="I28">
        <f t="shared" si="11"/>
        <v>0</v>
      </c>
    </row>
    <row r="29" spans="1:21" x14ac:dyDescent="0.2">
      <c r="B29" s="11"/>
      <c r="C29" s="12" t="s">
        <v>16</v>
      </c>
    </row>
    <row r="30" spans="1:21" ht="15" x14ac:dyDescent="0.2">
      <c r="B30" s="27"/>
      <c r="C30" s="28" t="s">
        <v>22</v>
      </c>
      <c r="D30" s="22"/>
      <c r="E30" s="22"/>
      <c r="F30" s="22"/>
      <c r="G30" s="22"/>
      <c r="H30" s="22"/>
      <c r="I30" s="22"/>
    </row>
    <row r="31" spans="1:21" x14ac:dyDescent="0.2">
      <c r="B31" s="29"/>
      <c r="C31" s="28" t="s">
        <v>23</v>
      </c>
    </row>
    <row r="33" spans="2:9" ht="15" x14ac:dyDescent="0.2">
      <c r="B33" s="22"/>
      <c r="C33" s="68"/>
      <c r="D33" s="69"/>
      <c r="E33" s="69"/>
      <c r="F33" s="69"/>
      <c r="G33" s="69"/>
      <c r="H33" s="69"/>
      <c r="I33" s="69"/>
    </row>
    <row r="34" spans="2:9" ht="15" x14ac:dyDescent="0.2">
      <c r="B34" s="22"/>
      <c r="C34" s="68"/>
      <c r="D34" s="69"/>
      <c r="E34" s="69"/>
      <c r="F34" s="69"/>
      <c r="G34" s="69"/>
      <c r="H34" s="69"/>
      <c r="I34" s="69"/>
    </row>
    <row r="35" spans="2:9" ht="15" x14ac:dyDescent="0.2">
      <c r="B35" s="22"/>
      <c r="C35" s="68"/>
      <c r="D35" s="69"/>
      <c r="E35" s="69"/>
      <c r="F35" s="69"/>
      <c r="G35" s="69"/>
      <c r="H35" s="69"/>
      <c r="I35" s="69"/>
    </row>
    <row r="36" spans="2:9" ht="15" x14ac:dyDescent="0.2">
      <c r="B36" s="22"/>
      <c r="C36" s="68"/>
      <c r="D36" s="69"/>
      <c r="E36" s="69"/>
      <c r="F36" s="69"/>
      <c r="G36" s="69"/>
      <c r="H36" s="69"/>
      <c r="I36" s="69"/>
    </row>
    <row r="37" spans="2:9" ht="15" x14ac:dyDescent="0.2">
      <c r="B37" s="22"/>
      <c r="C37" s="68"/>
      <c r="D37" s="69"/>
      <c r="E37" s="69"/>
      <c r="F37" s="69"/>
      <c r="G37" s="69"/>
      <c r="H37" s="69"/>
      <c r="I37" s="69"/>
    </row>
    <row r="38" spans="2:9" ht="15" x14ac:dyDescent="0.2">
      <c r="B38" s="22"/>
      <c r="C38" s="68"/>
      <c r="D38" s="69"/>
      <c r="E38" s="69"/>
      <c r="F38" s="69"/>
      <c r="G38" s="69"/>
      <c r="H38" s="69"/>
      <c r="I38" s="69"/>
    </row>
    <row r="39" spans="2:9" ht="15" x14ac:dyDescent="0.2">
      <c r="B39" s="22"/>
      <c r="C39" s="68"/>
      <c r="D39" s="22"/>
      <c r="E39" s="22"/>
      <c r="F39" s="22"/>
      <c r="G39" s="22"/>
      <c r="H39" s="22"/>
      <c r="I39" s="22"/>
    </row>
    <row r="40" spans="2:9" ht="15" x14ac:dyDescent="0.2">
      <c r="B40" s="22"/>
      <c r="C40" s="68"/>
      <c r="D40" s="22"/>
      <c r="E40" s="22"/>
      <c r="F40" s="22"/>
      <c r="G40" s="22"/>
      <c r="H40" s="22"/>
      <c r="I40" s="22"/>
    </row>
  </sheetData>
  <mergeCells count="4">
    <mergeCell ref="D10:I10"/>
    <mergeCell ref="M10:O10"/>
    <mergeCell ref="P10:U10"/>
    <mergeCell ref="M1:U1"/>
  </mergeCells>
  <phoneticPr fontId="0" type="noConversion"/>
  <conditionalFormatting sqref="O9">
    <cfRule type="cellIs" dxfId="25" priority="1" stopIfTrue="1" operator="equal">
      <formula>"LFC-Home"</formula>
    </cfRule>
    <cfRule type="cellIs" dxfId="24" priority="2" stopIfTrue="1" operator="equal">
      <formula>"UF-Home"</formula>
    </cfRule>
  </conditionalFormatting>
  <pageMargins left="0.75" right="0.75" top="1" bottom="1" header="0.5" footer="0.5"/>
  <pageSetup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="75" zoomScaleNormal="100" workbookViewId="0"/>
  </sheetViews>
  <sheetFormatPr defaultColWidth="8.85546875" defaultRowHeight="12.75" x14ac:dyDescent="0.2"/>
  <cols>
    <col min="1" max="1" width="9.140625" customWidth="1"/>
    <col min="2" max="2" width="15.140625" customWidth="1"/>
    <col min="3" max="3" width="22.28515625" bestFit="1" customWidth="1"/>
    <col min="4" max="9" width="7.42578125" customWidth="1"/>
    <col min="10" max="10" width="8.85546875" customWidth="1"/>
    <col min="11" max="11" width="12" bestFit="1" customWidth="1"/>
    <col min="12" max="12" width="8.85546875" style="16" customWidth="1"/>
    <col min="13" max="13" width="14.85546875" bestFit="1" customWidth="1"/>
    <col min="14" max="14" width="15.140625" customWidth="1"/>
    <col min="15" max="15" width="26" customWidth="1"/>
  </cols>
  <sheetData>
    <row r="1" spans="1:21" ht="20.25" x14ac:dyDescent="0.3">
      <c r="A1" s="10"/>
      <c r="B1" s="10"/>
      <c r="C1" s="10"/>
      <c r="D1" s="10"/>
      <c r="E1" s="10"/>
      <c r="F1" s="10"/>
      <c r="G1" s="10"/>
      <c r="H1" s="10"/>
      <c r="I1" s="10"/>
      <c r="M1" s="75" t="str">
        <f>'Game Schedule &amp; Roster'!A1</f>
        <v xml:space="preserve"> "Enter Your Team Name"</v>
      </c>
      <c r="N1" s="75"/>
      <c r="O1" s="75"/>
      <c r="P1" s="75"/>
      <c r="Q1" s="75"/>
      <c r="R1" s="75"/>
      <c r="S1" s="75"/>
      <c r="T1" s="75"/>
      <c r="U1" s="75"/>
    </row>
    <row r="5" spans="1:21" ht="15" x14ac:dyDescent="0.2">
      <c r="B5" s="7"/>
      <c r="C5" s="7"/>
      <c r="N5" s="7" t="s">
        <v>13</v>
      </c>
      <c r="O5" s="7">
        <v>2</v>
      </c>
    </row>
    <row r="6" spans="1:21" ht="15" x14ac:dyDescent="0.2">
      <c r="B6" s="7"/>
      <c r="C6" s="55"/>
      <c r="N6" s="7" t="s">
        <v>12</v>
      </c>
      <c r="O6" s="55">
        <f>VLOOKUP($O$5,'Game Schedule &amp; Roster'!$A$4:$F$17,2)</f>
        <v>0</v>
      </c>
    </row>
    <row r="7" spans="1:21" ht="15" x14ac:dyDescent="0.2">
      <c r="B7" s="7"/>
      <c r="C7" s="67"/>
      <c r="N7" s="7" t="s">
        <v>38</v>
      </c>
      <c r="O7" s="67">
        <f>VLOOKUP($O$5,'Game Schedule &amp; Roster'!$A$4:$F$17,3)</f>
        <v>0</v>
      </c>
    </row>
    <row r="8" spans="1:21" ht="15" x14ac:dyDescent="0.2">
      <c r="B8" s="7"/>
      <c r="C8" s="31"/>
      <c r="N8" s="7" t="s">
        <v>11</v>
      </c>
      <c r="O8" s="31">
        <f>VLOOKUP($O$5,'Game Schedule &amp; Roster'!$A$4:$F$17,4)</f>
        <v>0</v>
      </c>
    </row>
    <row r="9" spans="1:21" ht="15" x14ac:dyDescent="0.2">
      <c r="B9" s="7"/>
      <c r="C9" s="31"/>
      <c r="N9" s="7" t="s">
        <v>14</v>
      </c>
      <c r="O9" s="31" t="str">
        <f>CONCATENATE(VLOOKUP($O$5,'Game Schedule &amp; Roster'!$A$4:$F$17,6),"-",VLOOKUP($O$5,'Game Schedule &amp; Roster'!$A$4:$F$17,5))</f>
        <v>-</v>
      </c>
    </row>
    <row r="10" spans="1:21" x14ac:dyDescent="0.2">
      <c r="D10" s="74" t="s">
        <v>3</v>
      </c>
      <c r="E10" s="74"/>
      <c r="F10" s="74"/>
      <c r="G10" s="74"/>
      <c r="H10" s="74"/>
      <c r="I10" s="74"/>
      <c r="K10" s="1" t="s">
        <v>29</v>
      </c>
      <c r="M10" s="74" t="str">
        <f>CONCATENATE(A1," Batting Line-Up")</f>
        <v xml:space="preserve"> Batting Line-Up</v>
      </c>
      <c r="N10" s="74"/>
      <c r="O10" s="74"/>
      <c r="P10" s="74" t="s">
        <v>3</v>
      </c>
      <c r="Q10" s="74"/>
      <c r="R10" s="74"/>
      <c r="S10" s="74"/>
      <c r="T10" s="74"/>
      <c r="U10" s="74"/>
    </row>
    <row r="11" spans="1:21" ht="15.75" x14ac:dyDescent="0.25">
      <c r="A11" s="8" t="s">
        <v>30</v>
      </c>
      <c r="B11" s="9" t="s">
        <v>1</v>
      </c>
      <c r="C11" s="9" t="s">
        <v>2</v>
      </c>
      <c r="D11" s="9">
        <v>1</v>
      </c>
      <c r="E11" s="9">
        <v>2</v>
      </c>
      <c r="F11" s="9">
        <v>3</v>
      </c>
      <c r="G11" s="9">
        <v>4</v>
      </c>
      <c r="H11" s="9">
        <v>5</v>
      </c>
      <c r="I11" s="9">
        <v>6</v>
      </c>
      <c r="M11" s="51" t="s">
        <v>30</v>
      </c>
      <c r="N11" s="8" t="s">
        <v>1</v>
      </c>
      <c r="O11" s="9" t="s">
        <v>2</v>
      </c>
      <c r="P11" s="9">
        <v>1</v>
      </c>
      <c r="Q11" s="9">
        <v>2</v>
      </c>
      <c r="R11" s="9">
        <v>3</v>
      </c>
      <c r="S11" s="9">
        <v>4</v>
      </c>
      <c r="T11" s="9">
        <v>5</v>
      </c>
      <c r="U11" s="9">
        <v>6</v>
      </c>
    </row>
    <row r="12" spans="1:21" ht="22.5" customHeight="1" x14ac:dyDescent="0.2">
      <c r="A12" s="49">
        <v>1</v>
      </c>
      <c r="B12" s="46">
        <f>'Game Schedule &amp; Roster'!H4</f>
        <v>23</v>
      </c>
      <c r="C12" s="47" t="str">
        <f>'Game Schedule &amp; Roster'!I4</f>
        <v>Smith</v>
      </c>
      <c r="D12" s="46"/>
      <c r="E12" s="46"/>
      <c r="F12" s="46"/>
      <c r="G12" s="46"/>
      <c r="H12" s="46"/>
      <c r="I12" s="46"/>
      <c r="J12" s="26"/>
      <c r="K12">
        <f>COUNTIF($D12:$I12,"Sit")</f>
        <v>0</v>
      </c>
      <c r="L12" s="54"/>
      <c r="M12" s="52">
        <v>1</v>
      </c>
      <c r="N12" s="45">
        <f t="shared" ref="N12:N25" si="0">VLOOKUP($M12,$A$12:$C$25,2,FALSE)</f>
        <v>23</v>
      </c>
      <c r="O12" s="43" t="str">
        <f t="shared" ref="O12:O25" si="1">VLOOKUP($M12,$A$12:$C$25,3,FALSE)</f>
        <v>Smith</v>
      </c>
      <c r="P12" s="50">
        <f t="shared" ref="P12:P25" si="2">VLOOKUP($M12,$A$12:$I$25,4,FALSE)</f>
        <v>0</v>
      </c>
      <c r="Q12" s="50">
        <f t="shared" ref="Q12:Q25" si="3">VLOOKUP($M12,$A$12:$I$25,5,FALSE)</f>
        <v>0</v>
      </c>
      <c r="R12" s="50">
        <f t="shared" ref="R12:R25" si="4">VLOOKUP($M12,$A$12:$I$25,6,FALSE)</f>
        <v>0</v>
      </c>
      <c r="S12" s="50">
        <f t="shared" ref="S12:S25" si="5">VLOOKUP($M12,$A$12:$I$25,7,FALSE)</f>
        <v>0</v>
      </c>
      <c r="T12" s="50">
        <f t="shared" ref="T12:T25" si="6">VLOOKUP($M12,$A$12:$I$25,8,FALSE)</f>
        <v>0</v>
      </c>
      <c r="U12" s="50">
        <f t="shared" ref="U12:U25" si="7">VLOOKUP($M12,$A$12:$I$25,9,FALSE)</f>
        <v>0</v>
      </c>
    </row>
    <row r="13" spans="1:21" ht="22.5" customHeight="1" x14ac:dyDescent="0.2">
      <c r="A13" s="49">
        <v>2</v>
      </c>
      <c r="B13" s="46">
        <f>'Game Schedule &amp; Roster'!H5</f>
        <v>11</v>
      </c>
      <c r="C13" s="47" t="str">
        <f>'Game Schedule &amp; Roster'!I5</f>
        <v>Jones</v>
      </c>
      <c r="D13" s="46"/>
      <c r="E13" s="46"/>
      <c r="F13" s="46"/>
      <c r="G13" s="46"/>
      <c r="H13" s="46"/>
      <c r="I13" s="46"/>
      <c r="J13" s="26"/>
      <c r="K13">
        <f t="shared" ref="K13:K25" si="8">COUNTIF($D13:$I13,"Sit")</f>
        <v>0</v>
      </c>
      <c r="L13" s="54"/>
      <c r="M13" s="53">
        <f>+M12+1</f>
        <v>2</v>
      </c>
      <c r="N13" s="33">
        <f t="shared" si="0"/>
        <v>11</v>
      </c>
      <c r="O13" s="44" t="str">
        <f t="shared" si="1"/>
        <v>Jones</v>
      </c>
      <c r="P13" s="46">
        <f t="shared" si="2"/>
        <v>0</v>
      </c>
      <c r="Q13" s="46">
        <f t="shared" si="3"/>
        <v>0</v>
      </c>
      <c r="R13" s="46">
        <f t="shared" si="4"/>
        <v>0</v>
      </c>
      <c r="S13" s="46">
        <f t="shared" si="5"/>
        <v>0</v>
      </c>
      <c r="T13" s="46">
        <f t="shared" si="6"/>
        <v>0</v>
      </c>
      <c r="U13" s="46">
        <f t="shared" si="7"/>
        <v>0</v>
      </c>
    </row>
    <row r="14" spans="1:21" s="13" customFormat="1" ht="22.5" customHeight="1" x14ac:dyDescent="0.2">
      <c r="A14" s="49">
        <v>3</v>
      </c>
      <c r="B14" s="46">
        <f>'Game Schedule &amp; Roster'!H6</f>
        <v>0</v>
      </c>
      <c r="C14" s="47">
        <f>'Game Schedule &amp; Roster'!I6</f>
        <v>0</v>
      </c>
      <c r="D14" s="46"/>
      <c r="E14" s="46"/>
      <c r="F14" s="46"/>
      <c r="G14" s="46"/>
      <c r="H14" s="46"/>
      <c r="I14" s="46"/>
      <c r="J14" s="26"/>
      <c r="K14" s="13">
        <f t="shared" si="8"/>
        <v>0</v>
      </c>
      <c r="L14" s="54"/>
      <c r="M14" s="52">
        <f t="shared" ref="M14:M25" si="9">+M13+1</f>
        <v>3</v>
      </c>
      <c r="N14" s="45">
        <f t="shared" si="0"/>
        <v>0</v>
      </c>
      <c r="O14" s="43">
        <f t="shared" si="1"/>
        <v>0</v>
      </c>
      <c r="P14" s="50">
        <f t="shared" si="2"/>
        <v>0</v>
      </c>
      <c r="Q14" s="50">
        <f t="shared" si="3"/>
        <v>0</v>
      </c>
      <c r="R14" s="50">
        <f t="shared" si="4"/>
        <v>0</v>
      </c>
      <c r="S14" s="50">
        <f t="shared" si="5"/>
        <v>0</v>
      </c>
      <c r="T14" s="50">
        <f t="shared" si="6"/>
        <v>0</v>
      </c>
      <c r="U14" s="50">
        <f t="shared" si="7"/>
        <v>0</v>
      </c>
    </row>
    <row r="15" spans="1:21" s="13" customFormat="1" ht="22.5" customHeight="1" x14ac:dyDescent="0.2">
      <c r="A15" s="46">
        <v>4</v>
      </c>
      <c r="B15" s="46">
        <f>'Game Schedule &amp; Roster'!H7</f>
        <v>0</v>
      </c>
      <c r="C15" s="47">
        <f>'Game Schedule &amp; Roster'!I7</f>
        <v>0</v>
      </c>
      <c r="D15" s="46"/>
      <c r="E15" s="46"/>
      <c r="F15" s="46"/>
      <c r="G15" s="46"/>
      <c r="H15" s="46"/>
      <c r="I15" s="46"/>
      <c r="J15" s="26"/>
      <c r="K15" s="13">
        <f t="shared" si="8"/>
        <v>0</v>
      </c>
      <c r="L15" s="54"/>
      <c r="M15" s="53">
        <f t="shared" si="9"/>
        <v>4</v>
      </c>
      <c r="N15" s="33">
        <f t="shared" si="0"/>
        <v>0</v>
      </c>
      <c r="O15" s="44">
        <f t="shared" si="1"/>
        <v>0</v>
      </c>
      <c r="P15" s="46">
        <f t="shared" si="2"/>
        <v>0</v>
      </c>
      <c r="Q15" s="46">
        <f t="shared" si="3"/>
        <v>0</v>
      </c>
      <c r="R15" s="46">
        <f t="shared" si="4"/>
        <v>0</v>
      </c>
      <c r="S15" s="46">
        <f t="shared" si="5"/>
        <v>0</v>
      </c>
      <c r="T15" s="46">
        <f t="shared" si="6"/>
        <v>0</v>
      </c>
      <c r="U15" s="46">
        <f t="shared" si="7"/>
        <v>0</v>
      </c>
    </row>
    <row r="16" spans="1:21" s="13" customFormat="1" ht="22.5" customHeight="1" x14ac:dyDescent="0.2">
      <c r="A16" s="46">
        <v>5</v>
      </c>
      <c r="B16" s="46">
        <f>'Game Schedule &amp; Roster'!H8</f>
        <v>0</v>
      </c>
      <c r="C16" s="47">
        <f>'Game Schedule &amp; Roster'!I8</f>
        <v>0</v>
      </c>
      <c r="D16" s="46"/>
      <c r="E16" s="46"/>
      <c r="F16" s="46"/>
      <c r="G16" s="46"/>
      <c r="H16" s="46"/>
      <c r="I16" s="46"/>
      <c r="J16" s="26"/>
      <c r="K16" s="13">
        <f t="shared" si="8"/>
        <v>0</v>
      </c>
      <c r="L16" s="54"/>
      <c r="M16" s="52">
        <f t="shared" si="9"/>
        <v>5</v>
      </c>
      <c r="N16" s="45">
        <f t="shared" si="0"/>
        <v>0</v>
      </c>
      <c r="O16" s="43">
        <f t="shared" si="1"/>
        <v>0</v>
      </c>
      <c r="P16" s="50">
        <f t="shared" si="2"/>
        <v>0</v>
      </c>
      <c r="Q16" s="50">
        <f t="shared" si="3"/>
        <v>0</v>
      </c>
      <c r="R16" s="50">
        <f t="shared" si="4"/>
        <v>0</v>
      </c>
      <c r="S16" s="50">
        <f t="shared" si="5"/>
        <v>0</v>
      </c>
      <c r="T16" s="50">
        <f t="shared" si="6"/>
        <v>0</v>
      </c>
      <c r="U16" s="50">
        <f t="shared" si="7"/>
        <v>0</v>
      </c>
    </row>
    <row r="17" spans="1:21" s="13" customFormat="1" ht="22.5" customHeight="1" x14ac:dyDescent="0.2">
      <c r="A17" s="46">
        <v>6</v>
      </c>
      <c r="B17" s="46">
        <f>'Game Schedule &amp; Roster'!H9</f>
        <v>0</v>
      </c>
      <c r="C17" s="47">
        <f>'Game Schedule &amp; Roster'!I9</f>
        <v>0</v>
      </c>
      <c r="D17" s="46"/>
      <c r="E17" s="46"/>
      <c r="F17" s="46"/>
      <c r="G17" s="46"/>
      <c r="H17" s="46"/>
      <c r="I17" s="46"/>
      <c r="J17" s="26"/>
      <c r="K17" s="13">
        <f t="shared" si="8"/>
        <v>0</v>
      </c>
      <c r="L17" s="54"/>
      <c r="M17" s="53">
        <f t="shared" si="9"/>
        <v>6</v>
      </c>
      <c r="N17" s="33">
        <f t="shared" si="0"/>
        <v>0</v>
      </c>
      <c r="O17" s="44">
        <f t="shared" si="1"/>
        <v>0</v>
      </c>
      <c r="P17" s="46">
        <f t="shared" si="2"/>
        <v>0</v>
      </c>
      <c r="Q17" s="46">
        <f t="shared" si="3"/>
        <v>0</v>
      </c>
      <c r="R17" s="46">
        <f t="shared" si="4"/>
        <v>0</v>
      </c>
      <c r="S17" s="46">
        <f t="shared" si="5"/>
        <v>0</v>
      </c>
      <c r="T17" s="46">
        <f t="shared" si="6"/>
        <v>0</v>
      </c>
      <c r="U17" s="46">
        <f t="shared" si="7"/>
        <v>0</v>
      </c>
    </row>
    <row r="18" spans="1:21" ht="22.5" customHeight="1" x14ac:dyDescent="0.2">
      <c r="A18" s="46">
        <v>7</v>
      </c>
      <c r="B18" s="46">
        <f>'Game Schedule &amp; Roster'!H10</f>
        <v>0</v>
      </c>
      <c r="C18" s="47">
        <f>'Game Schedule &amp; Roster'!I10</f>
        <v>0</v>
      </c>
      <c r="D18" s="46"/>
      <c r="E18" s="46"/>
      <c r="F18" s="46"/>
      <c r="G18" s="46"/>
      <c r="H18" s="46"/>
      <c r="I18" s="46"/>
      <c r="J18" s="26"/>
      <c r="K18" s="13">
        <f t="shared" si="8"/>
        <v>0</v>
      </c>
      <c r="L18" s="54"/>
      <c r="M18" s="52">
        <f t="shared" si="9"/>
        <v>7</v>
      </c>
      <c r="N18" s="45">
        <f t="shared" si="0"/>
        <v>0</v>
      </c>
      <c r="O18" s="43">
        <f t="shared" si="1"/>
        <v>0</v>
      </c>
      <c r="P18" s="50">
        <f t="shared" si="2"/>
        <v>0</v>
      </c>
      <c r="Q18" s="50">
        <f t="shared" si="3"/>
        <v>0</v>
      </c>
      <c r="R18" s="50">
        <f t="shared" si="4"/>
        <v>0</v>
      </c>
      <c r="S18" s="50">
        <f t="shared" si="5"/>
        <v>0</v>
      </c>
      <c r="T18" s="50">
        <f t="shared" si="6"/>
        <v>0</v>
      </c>
      <c r="U18" s="50">
        <f t="shared" si="7"/>
        <v>0</v>
      </c>
    </row>
    <row r="19" spans="1:21" s="13" customFormat="1" ht="22.5" customHeight="1" x14ac:dyDescent="0.2">
      <c r="A19" s="46">
        <v>8</v>
      </c>
      <c r="B19" s="46">
        <f>'Game Schedule &amp; Roster'!H11</f>
        <v>0</v>
      </c>
      <c r="C19" s="47">
        <f>'Game Schedule &amp; Roster'!I11</f>
        <v>0</v>
      </c>
      <c r="D19" s="46"/>
      <c r="E19" s="46"/>
      <c r="F19" s="46"/>
      <c r="G19" s="46"/>
      <c r="H19" s="46"/>
      <c r="I19" s="46"/>
      <c r="J19" s="26"/>
      <c r="K19" s="13">
        <f t="shared" si="8"/>
        <v>0</v>
      </c>
      <c r="L19" s="54"/>
      <c r="M19" s="53">
        <f t="shared" si="9"/>
        <v>8</v>
      </c>
      <c r="N19" s="33">
        <f t="shared" si="0"/>
        <v>0</v>
      </c>
      <c r="O19" s="44">
        <f t="shared" si="1"/>
        <v>0</v>
      </c>
      <c r="P19" s="46">
        <f t="shared" si="2"/>
        <v>0</v>
      </c>
      <c r="Q19" s="46">
        <f t="shared" si="3"/>
        <v>0</v>
      </c>
      <c r="R19" s="46">
        <f t="shared" si="4"/>
        <v>0</v>
      </c>
      <c r="S19" s="46">
        <f t="shared" si="5"/>
        <v>0</v>
      </c>
      <c r="T19" s="46">
        <f t="shared" si="6"/>
        <v>0</v>
      </c>
      <c r="U19" s="46">
        <f t="shared" si="7"/>
        <v>0</v>
      </c>
    </row>
    <row r="20" spans="1:21" s="13" customFormat="1" ht="22.5" customHeight="1" x14ac:dyDescent="0.2">
      <c r="A20" s="46">
        <v>9</v>
      </c>
      <c r="B20" s="46">
        <f>'Game Schedule &amp; Roster'!H12</f>
        <v>0</v>
      </c>
      <c r="C20" s="47">
        <f>'Game Schedule &amp; Roster'!I12</f>
        <v>0</v>
      </c>
      <c r="D20" s="46"/>
      <c r="E20" s="46"/>
      <c r="F20" s="46"/>
      <c r="G20" s="46"/>
      <c r="H20" s="46"/>
      <c r="I20" s="46"/>
      <c r="J20" s="26"/>
      <c r="K20" s="13">
        <f t="shared" si="8"/>
        <v>0</v>
      </c>
      <c r="L20" s="54"/>
      <c r="M20" s="52">
        <f t="shared" si="9"/>
        <v>9</v>
      </c>
      <c r="N20" s="45">
        <f t="shared" si="0"/>
        <v>0</v>
      </c>
      <c r="O20" s="43">
        <f t="shared" si="1"/>
        <v>0</v>
      </c>
      <c r="P20" s="50">
        <f t="shared" si="2"/>
        <v>0</v>
      </c>
      <c r="Q20" s="50">
        <f t="shared" si="3"/>
        <v>0</v>
      </c>
      <c r="R20" s="50">
        <f t="shared" si="4"/>
        <v>0</v>
      </c>
      <c r="S20" s="50">
        <f t="shared" si="5"/>
        <v>0</v>
      </c>
      <c r="T20" s="50">
        <f t="shared" si="6"/>
        <v>0</v>
      </c>
      <c r="U20" s="50">
        <f t="shared" si="7"/>
        <v>0</v>
      </c>
    </row>
    <row r="21" spans="1:21" s="13" customFormat="1" ht="22.5" customHeight="1" x14ac:dyDescent="0.2">
      <c r="A21" s="46">
        <v>10</v>
      </c>
      <c r="B21" s="46">
        <f>'Game Schedule &amp; Roster'!H13</f>
        <v>0</v>
      </c>
      <c r="C21" s="47">
        <f>'Game Schedule &amp; Roster'!I13</f>
        <v>0</v>
      </c>
      <c r="D21" s="46"/>
      <c r="E21" s="46"/>
      <c r="F21" s="46"/>
      <c r="G21" s="46"/>
      <c r="H21" s="46"/>
      <c r="I21" s="46"/>
      <c r="J21" s="26"/>
      <c r="K21" s="13">
        <f t="shared" si="8"/>
        <v>0</v>
      </c>
      <c r="L21" s="54"/>
      <c r="M21" s="53">
        <f t="shared" si="9"/>
        <v>10</v>
      </c>
      <c r="N21" s="33">
        <f t="shared" si="0"/>
        <v>0</v>
      </c>
      <c r="O21" s="44">
        <f t="shared" si="1"/>
        <v>0</v>
      </c>
      <c r="P21" s="46">
        <f t="shared" si="2"/>
        <v>0</v>
      </c>
      <c r="Q21" s="46">
        <f t="shared" si="3"/>
        <v>0</v>
      </c>
      <c r="R21" s="46">
        <f t="shared" si="4"/>
        <v>0</v>
      </c>
      <c r="S21" s="46">
        <f t="shared" si="5"/>
        <v>0</v>
      </c>
      <c r="T21" s="46">
        <f t="shared" si="6"/>
        <v>0</v>
      </c>
      <c r="U21" s="46">
        <f t="shared" si="7"/>
        <v>0</v>
      </c>
    </row>
    <row r="22" spans="1:21" s="13" customFormat="1" ht="22.5" customHeight="1" x14ac:dyDescent="0.2">
      <c r="A22" s="46">
        <v>11</v>
      </c>
      <c r="B22" s="46">
        <f>'Game Schedule &amp; Roster'!H14</f>
        <v>0</v>
      </c>
      <c r="C22" s="47">
        <f>'Game Schedule &amp; Roster'!I14</f>
        <v>0</v>
      </c>
      <c r="D22" s="46"/>
      <c r="E22" s="46"/>
      <c r="F22" s="46"/>
      <c r="G22" s="46"/>
      <c r="H22" s="46"/>
      <c r="I22" s="46"/>
      <c r="J22" s="26"/>
      <c r="K22" s="13">
        <f t="shared" si="8"/>
        <v>0</v>
      </c>
      <c r="L22" s="54"/>
      <c r="M22" s="52">
        <f t="shared" si="9"/>
        <v>11</v>
      </c>
      <c r="N22" s="45">
        <f t="shared" si="0"/>
        <v>0</v>
      </c>
      <c r="O22" s="43">
        <f t="shared" si="1"/>
        <v>0</v>
      </c>
      <c r="P22" s="50">
        <f t="shared" si="2"/>
        <v>0</v>
      </c>
      <c r="Q22" s="50">
        <f t="shared" si="3"/>
        <v>0</v>
      </c>
      <c r="R22" s="50">
        <f t="shared" si="4"/>
        <v>0</v>
      </c>
      <c r="S22" s="50">
        <f t="shared" si="5"/>
        <v>0</v>
      </c>
      <c r="T22" s="50">
        <f t="shared" si="6"/>
        <v>0</v>
      </c>
      <c r="U22" s="50">
        <f t="shared" si="7"/>
        <v>0</v>
      </c>
    </row>
    <row r="23" spans="1:21" s="13" customFormat="1" ht="22.5" customHeight="1" x14ac:dyDescent="0.2">
      <c r="A23" s="46">
        <v>12</v>
      </c>
      <c r="B23" s="46">
        <f>'Game Schedule &amp; Roster'!H15</f>
        <v>0</v>
      </c>
      <c r="C23" s="47">
        <f>'Game Schedule &amp; Roster'!I15</f>
        <v>0</v>
      </c>
      <c r="D23" s="46"/>
      <c r="E23" s="46"/>
      <c r="F23" s="46"/>
      <c r="G23" s="46"/>
      <c r="H23" s="46"/>
      <c r="I23" s="46"/>
      <c r="J23" s="26"/>
      <c r="K23" s="13">
        <f t="shared" si="8"/>
        <v>0</v>
      </c>
      <c r="L23" s="54"/>
      <c r="M23" s="53">
        <f t="shared" si="9"/>
        <v>12</v>
      </c>
      <c r="N23" s="33">
        <f t="shared" si="0"/>
        <v>0</v>
      </c>
      <c r="O23" s="44">
        <f t="shared" si="1"/>
        <v>0</v>
      </c>
      <c r="P23" s="46">
        <f t="shared" si="2"/>
        <v>0</v>
      </c>
      <c r="Q23" s="46">
        <f t="shared" si="3"/>
        <v>0</v>
      </c>
      <c r="R23" s="46">
        <f t="shared" si="4"/>
        <v>0</v>
      </c>
      <c r="S23" s="46">
        <f t="shared" si="5"/>
        <v>0</v>
      </c>
      <c r="T23" s="46">
        <f t="shared" si="6"/>
        <v>0</v>
      </c>
      <c r="U23" s="46">
        <f t="shared" si="7"/>
        <v>0</v>
      </c>
    </row>
    <row r="24" spans="1:21" s="13" customFormat="1" ht="22.5" customHeight="1" x14ac:dyDescent="0.2">
      <c r="A24" s="46">
        <v>13</v>
      </c>
      <c r="B24" s="46">
        <f>'Game Schedule &amp; Roster'!H16</f>
        <v>0</v>
      </c>
      <c r="C24" s="47">
        <f>'Game Schedule &amp; Roster'!I16</f>
        <v>0</v>
      </c>
      <c r="D24" s="46"/>
      <c r="E24" s="46"/>
      <c r="F24" s="46"/>
      <c r="G24" s="46"/>
      <c r="H24" s="46"/>
      <c r="I24" s="46"/>
      <c r="J24" s="26"/>
      <c r="K24" s="13">
        <f t="shared" si="8"/>
        <v>0</v>
      </c>
      <c r="L24" s="54"/>
      <c r="M24" s="52">
        <f t="shared" si="9"/>
        <v>13</v>
      </c>
      <c r="N24" s="45">
        <f t="shared" si="0"/>
        <v>0</v>
      </c>
      <c r="O24" s="43">
        <f t="shared" si="1"/>
        <v>0</v>
      </c>
      <c r="P24" s="50">
        <f t="shared" si="2"/>
        <v>0</v>
      </c>
      <c r="Q24" s="50">
        <f t="shared" si="3"/>
        <v>0</v>
      </c>
      <c r="R24" s="50">
        <f t="shared" si="4"/>
        <v>0</v>
      </c>
      <c r="S24" s="50">
        <f t="shared" si="5"/>
        <v>0</v>
      </c>
      <c r="T24" s="50">
        <f t="shared" si="6"/>
        <v>0</v>
      </c>
      <c r="U24" s="50">
        <f t="shared" si="7"/>
        <v>0</v>
      </c>
    </row>
    <row r="25" spans="1:21" ht="22.5" customHeight="1" x14ac:dyDescent="0.2">
      <c r="A25" s="46">
        <v>14</v>
      </c>
      <c r="B25" s="46">
        <f>'Game Schedule &amp; Roster'!H17</f>
        <v>0</v>
      </c>
      <c r="C25" s="47">
        <f>'Game Schedule &amp; Roster'!I17</f>
        <v>0</v>
      </c>
      <c r="D25" s="46"/>
      <c r="E25" s="46"/>
      <c r="F25" s="46"/>
      <c r="G25" s="46"/>
      <c r="H25" s="46"/>
      <c r="I25" s="46"/>
      <c r="J25" s="26"/>
      <c r="K25" s="13">
        <f t="shared" si="8"/>
        <v>0</v>
      </c>
      <c r="M25" s="53">
        <f t="shared" si="9"/>
        <v>14</v>
      </c>
      <c r="N25" s="33">
        <f t="shared" si="0"/>
        <v>0</v>
      </c>
      <c r="O25" s="44">
        <f t="shared" si="1"/>
        <v>0</v>
      </c>
      <c r="P25" s="46">
        <f t="shared" si="2"/>
        <v>0</v>
      </c>
      <c r="Q25" s="46">
        <f t="shared" si="3"/>
        <v>0</v>
      </c>
      <c r="R25" s="46">
        <f t="shared" si="4"/>
        <v>0</v>
      </c>
      <c r="S25" s="46">
        <f t="shared" si="5"/>
        <v>0</v>
      </c>
      <c r="T25" s="46">
        <f t="shared" si="6"/>
        <v>0</v>
      </c>
      <c r="U25" s="46">
        <f t="shared" si="7"/>
        <v>0</v>
      </c>
    </row>
    <row r="26" spans="1:21" ht="15" x14ac:dyDescent="0.2">
      <c r="A26" s="41"/>
      <c r="B26" s="41"/>
      <c r="C26" s="47"/>
      <c r="D26" s="46"/>
      <c r="E26" s="46"/>
      <c r="F26" s="46"/>
      <c r="G26" s="46"/>
      <c r="H26" s="46"/>
      <c r="I26" s="46"/>
    </row>
    <row r="27" spans="1:21" x14ac:dyDescent="0.2">
      <c r="D27" s="1" t="str">
        <f t="shared" ref="D27:I27" si="10">IF((COUNTIF(D$12:D$25,"P")*COUNTIF(D$12:D$25,"C")*COUNTIF(D$12:D$25,"1")*COUNTIF(D$12:D$25,"2")*COUNTIF(D$12:D$25,"3")*COUNTIF(D$12:D$25,"SS")*COUNTIF(D$12:D$25,"LF")*COUNTIF(D$12:D$25,"CF")*COUNTIF(D$12:D$25,"RF"))=1,"OK","ERROR")</f>
        <v>ERROR</v>
      </c>
      <c r="E27" s="1" t="str">
        <f t="shared" si="10"/>
        <v>ERROR</v>
      </c>
      <c r="F27" s="1" t="str">
        <f t="shared" si="10"/>
        <v>ERROR</v>
      </c>
      <c r="G27" s="1" t="str">
        <f t="shared" si="10"/>
        <v>ERROR</v>
      </c>
      <c r="H27" s="1" t="str">
        <f t="shared" si="10"/>
        <v>ERROR</v>
      </c>
      <c r="I27" s="1" t="str">
        <f t="shared" si="10"/>
        <v>ERROR</v>
      </c>
    </row>
    <row r="28" spans="1:21" x14ac:dyDescent="0.2">
      <c r="C28" t="s">
        <v>28</v>
      </c>
      <c r="D28">
        <f t="shared" ref="D28:I28" si="11">COUNTIF(D$12:D$25,"Sit")</f>
        <v>0</v>
      </c>
      <c r="E28">
        <f t="shared" si="11"/>
        <v>0</v>
      </c>
      <c r="F28">
        <f t="shared" si="11"/>
        <v>0</v>
      </c>
      <c r="G28">
        <f t="shared" si="11"/>
        <v>0</v>
      </c>
      <c r="H28">
        <f t="shared" si="11"/>
        <v>0</v>
      </c>
      <c r="I28">
        <f t="shared" si="11"/>
        <v>0</v>
      </c>
    </row>
    <row r="29" spans="1:21" x14ac:dyDescent="0.2">
      <c r="B29" s="11"/>
      <c r="C29" s="12" t="s">
        <v>16</v>
      </c>
    </row>
    <row r="30" spans="1:21" ht="15" x14ac:dyDescent="0.2">
      <c r="B30" s="27"/>
      <c r="C30" s="28" t="s">
        <v>22</v>
      </c>
      <c r="D30" s="22"/>
      <c r="E30" s="22"/>
      <c r="F30" s="22"/>
      <c r="G30" s="22"/>
      <c r="H30" s="22"/>
      <c r="I30" s="22"/>
    </row>
    <row r="31" spans="1:21" x14ac:dyDescent="0.2">
      <c r="B31" s="29"/>
      <c r="C31" s="28" t="s">
        <v>23</v>
      </c>
    </row>
    <row r="33" spans="1:10" ht="15" x14ac:dyDescent="0.2">
      <c r="A33" s="69"/>
      <c r="B33" s="22"/>
      <c r="C33" s="68"/>
      <c r="D33" s="69"/>
      <c r="E33" s="69"/>
      <c r="F33" s="69"/>
      <c r="G33" s="69"/>
      <c r="H33" s="69"/>
      <c r="I33" s="69"/>
      <c r="J33" s="69"/>
    </row>
    <row r="34" spans="1:10" ht="15" x14ac:dyDescent="0.2">
      <c r="A34" s="69"/>
      <c r="B34" s="22"/>
      <c r="C34" s="68"/>
      <c r="D34" s="69"/>
      <c r="E34" s="69"/>
      <c r="F34" s="69"/>
      <c r="G34" s="69"/>
      <c r="H34" s="69"/>
      <c r="I34" s="69"/>
      <c r="J34" s="69"/>
    </row>
    <row r="35" spans="1:10" ht="15" x14ac:dyDescent="0.2">
      <c r="A35" s="69"/>
      <c r="B35" s="22"/>
      <c r="C35" s="68"/>
      <c r="D35" s="69"/>
      <c r="E35" s="69"/>
      <c r="F35" s="69"/>
      <c r="G35" s="69"/>
      <c r="H35" s="69"/>
      <c r="I35" s="69"/>
      <c r="J35" s="69"/>
    </row>
    <row r="36" spans="1:10" ht="15" x14ac:dyDescent="0.2">
      <c r="A36" s="69"/>
      <c r="B36" s="22"/>
      <c r="C36" s="68"/>
      <c r="D36" s="69"/>
      <c r="E36" s="69"/>
      <c r="F36" s="69"/>
      <c r="G36" s="69"/>
      <c r="H36" s="69"/>
      <c r="I36" s="69"/>
      <c r="J36" s="69"/>
    </row>
    <row r="37" spans="1:10" ht="15" x14ac:dyDescent="0.2">
      <c r="A37" s="69"/>
      <c r="B37" s="22"/>
      <c r="C37" s="68"/>
      <c r="D37" s="69"/>
      <c r="E37" s="69"/>
      <c r="F37" s="69"/>
      <c r="G37" s="69"/>
      <c r="H37" s="69"/>
      <c r="I37" s="69"/>
      <c r="J37" s="69"/>
    </row>
    <row r="38" spans="1:10" ht="15" x14ac:dyDescent="0.2">
      <c r="A38" s="69"/>
      <c r="B38" s="22"/>
      <c r="C38" s="68"/>
      <c r="D38" s="69"/>
      <c r="E38" s="69"/>
      <c r="F38" s="69"/>
      <c r="G38" s="69"/>
      <c r="H38" s="69"/>
      <c r="I38" s="69"/>
      <c r="J38" s="69"/>
    </row>
    <row r="39" spans="1:10" ht="15" x14ac:dyDescent="0.2">
      <c r="A39" s="69"/>
      <c r="B39" s="22"/>
      <c r="C39" s="68"/>
      <c r="D39" s="22"/>
      <c r="E39" s="22"/>
      <c r="F39" s="22"/>
      <c r="G39" s="22"/>
      <c r="H39" s="22"/>
      <c r="I39" s="22"/>
      <c r="J39" s="69"/>
    </row>
    <row r="40" spans="1:10" ht="15" x14ac:dyDescent="0.2">
      <c r="A40" s="69"/>
      <c r="B40" s="22"/>
      <c r="C40" s="68"/>
      <c r="D40" s="22"/>
      <c r="E40" s="22"/>
      <c r="F40" s="22"/>
      <c r="G40" s="22"/>
      <c r="H40" s="22"/>
      <c r="I40" s="22"/>
      <c r="J40" s="69"/>
    </row>
  </sheetData>
  <mergeCells count="4">
    <mergeCell ref="D10:I10"/>
    <mergeCell ref="M10:O10"/>
    <mergeCell ref="M1:U1"/>
    <mergeCell ref="P10:U10"/>
  </mergeCells>
  <phoneticPr fontId="0" type="noConversion"/>
  <conditionalFormatting sqref="O9">
    <cfRule type="cellIs" dxfId="23" priority="1" stopIfTrue="1" operator="equal">
      <formula>"LFC-Home"</formula>
    </cfRule>
    <cfRule type="cellIs" dxfId="22" priority="2" stopIfTrue="1" operator="equal">
      <formula>"UF-Home"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zoomScale="75" workbookViewId="0"/>
  </sheetViews>
  <sheetFormatPr defaultColWidth="8.85546875" defaultRowHeight="12.75" x14ac:dyDescent="0.2"/>
  <cols>
    <col min="1" max="1" width="9.140625" customWidth="1"/>
    <col min="2" max="2" width="15.140625" customWidth="1"/>
    <col min="3" max="3" width="22.28515625" bestFit="1" customWidth="1"/>
    <col min="4" max="9" width="7.42578125" customWidth="1"/>
    <col min="10" max="10" width="8.85546875" customWidth="1"/>
    <col min="11" max="11" width="12" bestFit="1" customWidth="1"/>
    <col min="12" max="12" width="8.85546875" style="16" customWidth="1"/>
    <col min="13" max="13" width="14.85546875" bestFit="1" customWidth="1"/>
    <col min="14" max="14" width="15.140625" customWidth="1"/>
    <col min="15" max="15" width="26" customWidth="1"/>
  </cols>
  <sheetData>
    <row r="1" spans="1:21" ht="20.25" x14ac:dyDescent="0.3">
      <c r="A1" s="10"/>
      <c r="B1" s="10"/>
      <c r="C1" s="10"/>
      <c r="D1" s="10"/>
      <c r="E1" s="10"/>
      <c r="F1" s="10"/>
      <c r="G1" s="10"/>
      <c r="H1" s="10"/>
      <c r="I1" s="10"/>
      <c r="M1" s="75" t="str">
        <f>'Game Schedule &amp; Roster'!A1</f>
        <v xml:space="preserve"> "Enter Your Team Name"</v>
      </c>
      <c r="N1" s="75"/>
      <c r="O1" s="75"/>
      <c r="P1" s="75"/>
      <c r="Q1" s="75"/>
      <c r="R1" s="75"/>
      <c r="S1" s="75"/>
      <c r="T1" s="75"/>
      <c r="U1" s="75"/>
    </row>
    <row r="5" spans="1:21" ht="15" x14ac:dyDescent="0.2">
      <c r="B5" s="7"/>
      <c r="C5" s="7"/>
      <c r="N5" s="7" t="s">
        <v>13</v>
      </c>
      <c r="O5" s="7">
        <v>3</v>
      </c>
    </row>
    <row r="6" spans="1:21" ht="15" x14ac:dyDescent="0.2">
      <c r="B6" s="7"/>
      <c r="C6" s="55"/>
      <c r="N6" s="7" t="s">
        <v>12</v>
      </c>
      <c r="O6" s="55">
        <f>VLOOKUP($O$5,'Game Schedule &amp; Roster'!$A$4:$F$17,2)</f>
        <v>0</v>
      </c>
    </row>
    <row r="7" spans="1:21" ht="15" x14ac:dyDescent="0.2">
      <c r="B7" s="7"/>
      <c r="C7" s="67"/>
      <c r="N7" s="7" t="s">
        <v>38</v>
      </c>
      <c r="O7" s="67">
        <f>VLOOKUP($O$5,'Game Schedule &amp; Roster'!$A$4:$F$17,3)</f>
        <v>0</v>
      </c>
    </row>
    <row r="8" spans="1:21" ht="15" x14ac:dyDescent="0.2">
      <c r="B8" s="7"/>
      <c r="C8" s="31"/>
      <c r="N8" s="7" t="s">
        <v>11</v>
      </c>
      <c r="O8" s="31">
        <f>VLOOKUP($O$5,'Game Schedule &amp; Roster'!$A$4:$F$17,4)</f>
        <v>0</v>
      </c>
    </row>
    <row r="9" spans="1:21" ht="15" x14ac:dyDescent="0.2">
      <c r="B9" s="7"/>
      <c r="C9" s="31"/>
      <c r="N9" s="7" t="s">
        <v>14</v>
      </c>
      <c r="O9" s="31" t="str">
        <f>CONCATENATE(VLOOKUP($O$5,'Game Schedule &amp; Roster'!$A$4:$F$17,6),"-",VLOOKUP($O$5,'Game Schedule &amp; Roster'!$A$4:$F$17,5))</f>
        <v>-</v>
      </c>
    </row>
    <row r="10" spans="1:21" x14ac:dyDescent="0.2">
      <c r="D10" s="74" t="s">
        <v>3</v>
      </c>
      <c r="E10" s="74"/>
      <c r="F10" s="74"/>
      <c r="G10" s="74"/>
      <c r="H10" s="74"/>
      <c r="I10" s="74"/>
      <c r="K10" s="1" t="s">
        <v>29</v>
      </c>
      <c r="M10" s="74" t="str">
        <f>CONCATENATE(A1," Batting Line-Up")</f>
        <v xml:space="preserve"> Batting Line-Up</v>
      </c>
      <c r="N10" s="74"/>
      <c r="O10" s="74"/>
      <c r="P10" s="74" t="s">
        <v>3</v>
      </c>
      <c r="Q10" s="74"/>
      <c r="R10" s="74"/>
      <c r="S10" s="74"/>
      <c r="T10" s="74"/>
      <c r="U10" s="74"/>
    </row>
    <row r="11" spans="1:21" ht="15.75" x14ac:dyDescent="0.25">
      <c r="A11" s="8" t="s">
        <v>30</v>
      </c>
      <c r="B11" s="9" t="s">
        <v>1</v>
      </c>
      <c r="C11" s="9" t="s">
        <v>2</v>
      </c>
      <c r="D11" s="9">
        <v>1</v>
      </c>
      <c r="E11" s="9">
        <v>2</v>
      </c>
      <c r="F11" s="9">
        <v>3</v>
      </c>
      <c r="G11" s="9">
        <v>4</v>
      </c>
      <c r="H11" s="9">
        <v>5</v>
      </c>
      <c r="I11" s="9">
        <v>6</v>
      </c>
      <c r="M11" s="51" t="s">
        <v>30</v>
      </c>
      <c r="N11" s="8" t="s">
        <v>1</v>
      </c>
      <c r="O11" s="9" t="s">
        <v>2</v>
      </c>
      <c r="P11" s="9">
        <v>1</v>
      </c>
      <c r="Q11" s="9">
        <v>2</v>
      </c>
      <c r="R11" s="9">
        <v>3</v>
      </c>
      <c r="S11" s="9">
        <v>4</v>
      </c>
      <c r="T11" s="9">
        <v>5</v>
      </c>
      <c r="U11" s="9">
        <v>6</v>
      </c>
    </row>
    <row r="12" spans="1:21" ht="22.5" customHeight="1" x14ac:dyDescent="0.2">
      <c r="A12" s="49">
        <v>1</v>
      </c>
      <c r="B12" s="46">
        <f>'Game Schedule &amp; Roster'!H4</f>
        <v>23</v>
      </c>
      <c r="C12" s="47" t="str">
        <f>'Game Schedule &amp; Roster'!I4</f>
        <v>Smith</v>
      </c>
      <c r="D12" s="46"/>
      <c r="E12" s="46"/>
      <c r="F12" s="46"/>
      <c r="G12" s="46"/>
      <c r="H12" s="46"/>
      <c r="I12" s="46"/>
      <c r="J12" s="26"/>
      <c r="K12">
        <f>COUNTIF($D12:$I12,"Sit")</f>
        <v>0</v>
      </c>
      <c r="L12" s="54"/>
      <c r="M12" s="52">
        <v>1</v>
      </c>
      <c r="N12" s="45">
        <f t="shared" ref="N12:N25" si="0">VLOOKUP($M12,$A$12:$C$25,2,FALSE)</f>
        <v>23</v>
      </c>
      <c r="O12" s="43" t="str">
        <f t="shared" ref="O12:O25" si="1">VLOOKUP($M12,$A$12:$C$25,3,FALSE)</f>
        <v>Smith</v>
      </c>
      <c r="P12" s="50">
        <f t="shared" ref="P12:P25" si="2">VLOOKUP($M12,$A$12:$I$25,4,FALSE)</f>
        <v>0</v>
      </c>
      <c r="Q12" s="50">
        <f t="shared" ref="Q12:Q25" si="3">VLOOKUP($M12,$A$12:$I$25,5,FALSE)</f>
        <v>0</v>
      </c>
      <c r="R12" s="50">
        <f t="shared" ref="R12:R25" si="4">VLOOKUP($M12,$A$12:$I$25,6,FALSE)</f>
        <v>0</v>
      </c>
      <c r="S12" s="50">
        <f t="shared" ref="S12:S25" si="5">VLOOKUP($M12,$A$12:$I$25,7,FALSE)</f>
        <v>0</v>
      </c>
      <c r="T12" s="50">
        <f t="shared" ref="T12:T25" si="6">VLOOKUP($M12,$A$12:$I$25,8,FALSE)</f>
        <v>0</v>
      </c>
      <c r="U12" s="50">
        <f t="shared" ref="U12:U25" si="7">VLOOKUP($M12,$A$12:$I$25,9,FALSE)</f>
        <v>0</v>
      </c>
    </row>
    <row r="13" spans="1:21" ht="22.5" customHeight="1" x14ac:dyDescent="0.2">
      <c r="A13" s="49">
        <v>2</v>
      </c>
      <c r="B13" s="46">
        <f>'Game Schedule &amp; Roster'!H5</f>
        <v>11</v>
      </c>
      <c r="C13" s="47" t="str">
        <f>'Game Schedule &amp; Roster'!I5</f>
        <v>Jones</v>
      </c>
      <c r="D13" s="46"/>
      <c r="E13" s="46"/>
      <c r="F13" s="46"/>
      <c r="G13" s="46"/>
      <c r="H13" s="46"/>
      <c r="I13" s="46"/>
      <c r="J13" s="26"/>
      <c r="K13">
        <f t="shared" ref="K13:K25" si="8">COUNTIF($D13:$I13,"Sit")</f>
        <v>0</v>
      </c>
      <c r="L13" s="54"/>
      <c r="M13" s="53">
        <f>+M12+1</f>
        <v>2</v>
      </c>
      <c r="N13" s="33">
        <f t="shared" si="0"/>
        <v>11</v>
      </c>
      <c r="O13" s="44" t="str">
        <f t="shared" si="1"/>
        <v>Jones</v>
      </c>
      <c r="P13" s="46">
        <f t="shared" si="2"/>
        <v>0</v>
      </c>
      <c r="Q13" s="46">
        <f t="shared" si="3"/>
        <v>0</v>
      </c>
      <c r="R13" s="46">
        <f t="shared" si="4"/>
        <v>0</v>
      </c>
      <c r="S13" s="46">
        <f t="shared" si="5"/>
        <v>0</v>
      </c>
      <c r="T13" s="46">
        <f t="shared" si="6"/>
        <v>0</v>
      </c>
      <c r="U13" s="46">
        <f t="shared" si="7"/>
        <v>0</v>
      </c>
    </row>
    <row r="14" spans="1:21" s="13" customFormat="1" ht="22.5" customHeight="1" x14ac:dyDescent="0.2">
      <c r="A14" s="49">
        <v>3</v>
      </c>
      <c r="B14" s="46">
        <f>'Game Schedule &amp; Roster'!H6</f>
        <v>0</v>
      </c>
      <c r="C14" s="47">
        <f>'Game Schedule &amp; Roster'!I6</f>
        <v>0</v>
      </c>
      <c r="D14" s="46"/>
      <c r="E14" s="46"/>
      <c r="F14" s="46"/>
      <c r="G14" s="46"/>
      <c r="H14" s="46"/>
      <c r="I14" s="46"/>
      <c r="J14" s="26"/>
      <c r="K14" s="13">
        <f t="shared" si="8"/>
        <v>0</v>
      </c>
      <c r="L14" s="54"/>
      <c r="M14" s="52">
        <f t="shared" ref="M14:M25" si="9">+M13+1</f>
        <v>3</v>
      </c>
      <c r="N14" s="45">
        <f t="shared" si="0"/>
        <v>0</v>
      </c>
      <c r="O14" s="43">
        <f t="shared" si="1"/>
        <v>0</v>
      </c>
      <c r="P14" s="50">
        <f t="shared" si="2"/>
        <v>0</v>
      </c>
      <c r="Q14" s="50">
        <f t="shared" si="3"/>
        <v>0</v>
      </c>
      <c r="R14" s="50">
        <f t="shared" si="4"/>
        <v>0</v>
      </c>
      <c r="S14" s="50">
        <f t="shared" si="5"/>
        <v>0</v>
      </c>
      <c r="T14" s="50">
        <f t="shared" si="6"/>
        <v>0</v>
      </c>
      <c r="U14" s="50">
        <f t="shared" si="7"/>
        <v>0</v>
      </c>
    </row>
    <row r="15" spans="1:21" s="13" customFormat="1" ht="22.5" customHeight="1" x14ac:dyDescent="0.2">
      <c r="A15" s="46">
        <v>4</v>
      </c>
      <c r="B15" s="46">
        <f>'Game Schedule &amp; Roster'!H7</f>
        <v>0</v>
      </c>
      <c r="C15" s="47">
        <f>'Game Schedule &amp; Roster'!I7</f>
        <v>0</v>
      </c>
      <c r="D15" s="46"/>
      <c r="E15" s="46"/>
      <c r="F15" s="46"/>
      <c r="G15" s="46"/>
      <c r="H15" s="46"/>
      <c r="I15" s="46"/>
      <c r="J15" s="26"/>
      <c r="K15" s="13">
        <f t="shared" si="8"/>
        <v>0</v>
      </c>
      <c r="L15" s="54"/>
      <c r="M15" s="53">
        <f t="shared" si="9"/>
        <v>4</v>
      </c>
      <c r="N15" s="33">
        <f t="shared" si="0"/>
        <v>0</v>
      </c>
      <c r="O15" s="44">
        <f t="shared" si="1"/>
        <v>0</v>
      </c>
      <c r="P15" s="46">
        <f t="shared" si="2"/>
        <v>0</v>
      </c>
      <c r="Q15" s="46">
        <f t="shared" si="3"/>
        <v>0</v>
      </c>
      <c r="R15" s="46">
        <f t="shared" si="4"/>
        <v>0</v>
      </c>
      <c r="S15" s="46">
        <f t="shared" si="5"/>
        <v>0</v>
      </c>
      <c r="T15" s="46">
        <f t="shared" si="6"/>
        <v>0</v>
      </c>
      <c r="U15" s="46">
        <f t="shared" si="7"/>
        <v>0</v>
      </c>
    </row>
    <row r="16" spans="1:21" s="13" customFormat="1" ht="22.5" customHeight="1" x14ac:dyDescent="0.2">
      <c r="A16" s="46">
        <v>5</v>
      </c>
      <c r="B16" s="46">
        <f>'Game Schedule &amp; Roster'!H8</f>
        <v>0</v>
      </c>
      <c r="C16" s="47">
        <f>'Game Schedule &amp; Roster'!I8</f>
        <v>0</v>
      </c>
      <c r="D16" s="46"/>
      <c r="E16" s="46"/>
      <c r="F16" s="46"/>
      <c r="G16" s="46"/>
      <c r="H16" s="46"/>
      <c r="I16" s="46"/>
      <c r="J16" s="26"/>
      <c r="K16" s="13">
        <f t="shared" si="8"/>
        <v>0</v>
      </c>
      <c r="L16" s="54"/>
      <c r="M16" s="52">
        <f t="shared" si="9"/>
        <v>5</v>
      </c>
      <c r="N16" s="45">
        <f t="shared" si="0"/>
        <v>0</v>
      </c>
      <c r="O16" s="43">
        <f t="shared" si="1"/>
        <v>0</v>
      </c>
      <c r="P16" s="50">
        <f t="shared" si="2"/>
        <v>0</v>
      </c>
      <c r="Q16" s="50">
        <f t="shared" si="3"/>
        <v>0</v>
      </c>
      <c r="R16" s="50">
        <f t="shared" si="4"/>
        <v>0</v>
      </c>
      <c r="S16" s="50">
        <f t="shared" si="5"/>
        <v>0</v>
      </c>
      <c r="T16" s="50">
        <f t="shared" si="6"/>
        <v>0</v>
      </c>
      <c r="U16" s="50">
        <f t="shared" si="7"/>
        <v>0</v>
      </c>
    </row>
    <row r="17" spans="1:21" s="13" customFormat="1" ht="22.5" customHeight="1" x14ac:dyDescent="0.2">
      <c r="A17" s="46">
        <v>6</v>
      </c>
      <c r="B17" s="46">
        <f>'Game Schedule &amp; Roster'!H9</f>
        <v>0</v>
      </c>
      <c r="C17" s="47">
        <f>'Game Schedule &amp; Roster'!I9</f>
        <v>0</v>
      </c>
      <c r="D17" s="46"/>
      <c r="E17" s="46"/>
      <c r="F17" s="46"/>
      <c r="G17" s="46"/>
      <c r="H17" s="46"/>
      <c r="I17" s="46"/>
      <c r="J17" s="26"/>
      <c r="K17" s="13">
        <f t="shared" si="8"/>
        <v>0</v>
      </c>
      <c r="L17" s="54"/>
      <c r="M17" s="53">
        <f t="shared" si="9"/>
        <v>6</v>
      </c>
      <c r="N17" s="33">
        <f t="shared" si="0"/>
        <v>0</v>
      </c>
      <c r="O17" s="44">
        <f t="shared" si="1"/>
        <v>0</v>
      </c>
      <c r="P17" s="46">
        <f t="shared" si="2"/>
        <v>0</v>
      </c>
      <c r="Q17" s="46">
        <f t="shared" si="3"/>
        <v>0</v>
      </c>
      <c r="R17" s="46">
        <f t="shared" si="4"/>
        <v>0</v>
      </c>
      <c r="S17" s="46">
        <f t="shared" si="5"/>
        <v>0</v>
      </c>
      <c r="T17" s="46">
        <f t="shared" si="6"/>
        <v>0</v>
      </c>
      <c r="U17" s="46">
        <f t="shared" si="7"/>
        <v>0</v>
      </c>
    </row>
    <row r="18" spans="1:21" ht="22.5" customHeight="1" x14ac:dyDescent="0.2">
      <c r="A18" s="46">
        <v>7</v>
      </c>
      <c r="B18" s="46">
        <f>'Game Schedule &amp; Roster'!H10</f>
        <v>0</v>
      </c>
      <c r="C18" s="47">
        <f>'Game Schedule &amp; Roster'!I10</f>
        <v>0</v>
      </c>
      <c r="D18" s="46"/>
      <c r="E18" s="46"/>
      <c r="F18" s="46"/>
      <c r="G18" s="46"/>
      <c r="H18" s="46"/>
      <c r="I18" s="46"/>
      <c r="J18" s="26"/>
      <c r="K18" s="13">
        <f t="shared" si="8"/>
        <v>0</v>
      </c>
      <c r="L18" s="54"/>
      <c r="M18" s="52">
        <f t="shared" si="9"/>
        <v>7</v>
      </c>
      <c r="N18" s="45">
        <f t="shared" si="0"/>
        <v>0</v>
      </c>
      <c r="O18" s="43">
        <f t="shared" si="1"/>
        <v>0</v>
      </c>
      <c r="P18" s="50">
        <f t="shared" si="2"/>
        <v>0</v>
      </c>
      <c r="Q18" s="50">
        <f t="shared" si="3"/>
        <v>0</v>
      </c>
      <c r="R18" s="50">
        <f t="shared" si="4"/>
        <v>0</v>
      </c>
      <c r="S18" s="50">
        <f t="shared" si="5"/>
        <v>0</v>
      </c>
      <c r="T18" s="50">
        <f t="shared" si="6"/>
        <v>0</v>
      </c>
      <c r="U18" s="50">
        <f t="shared" si="7"/>
        <v>0</v>
      </c>
    </row>
    <row r="19" spans="1:21" s="13" customFormat="1" ht="22.5" customHeight="1" x14ac:dyDescent="0.2">
      <c r="A19" s="46">
        <v>8</v>
      </c>
      <c r="B19" s="46">
        <f>'Game Schedule &amp; Roster'!H11</f>
        <v>0</v>
      </c>
      <c r="C19" s="47">
        <f>'Game Schedule &amp; Roster'!I11</f>
        <v>0</v>
      </c>
      <c r="D19" s="46"/>
      <c r="E19" s="46"/>
      <c r="F19" s="46"/>
      <c r="G19" s="46"/>
      <c r="H19" s="46"/>
      <c r="I19" s="46"/>
      <c r="J19" s="26"/>
      <c r="K19" s="13">
        <f t="shared" si="8"/>
        <v>0</v>
      </c>
      <c r="L19" s="54"/>
      <c r="M19" s="53">
        <f t="shared" si="9"/>
        <v>8</v>
      </c>
      <c r="N19" s="33">
        <f t="shared" si="0"/>
        <v>0</v>
      </c>
      <c r="O19" s="44">
        <f t="shared" si="1"/>
        <v>0</v>
      </c>
      <c r="P19" s="46">
        <f t="shared" si="2"/>
        <v>0</v>
      </c>
      <c r="Q19" s="46">
        <f t="shared" si="3"/>
        <v>0</v>
      </c>
      <c r="R19" s="46">
        <f t="shared" si="4"/>
        <v>0</v>
      </c>
      <c r="S19" s="46">
        <f t="shared" si="5"/>
        <v>0</v>
      </c>
      <c r="T19" s="46">
        <f t="shared" si="6"/>
        <v>0</v>
      </c>
      <c r="U19" s="46">
        <f t="shared" si="7"/>
        <v>0</v>
      </c>
    </row>
    <row r="20" spans="1:21" s="13" customFormat="1" ht="22.5" customHeight="1" x14ac:dyDescent="0.2">
      <c r="A20" s="46">
        <v>9</v>
      </c>
      <c r="B20" s="46">
        <f>'Game Schedule &amp; Roster'!H12</f>
        <v>0</v>
      </c>
      <c r="C20" s="47">
        <f>'Game Schedule &amp; Roster'!I12</f>
        <v>0</v>
      </c>
      <c r="D20" s="46"/>
      <c r="E20" s="46"/>
      <c r="F20" s="46"/>
      <c r="G20" s="46"/>
      <c r="H20" s="46"/>
      <c r="I20" s="46"/>
      <c r="J20" s="26"/>
      <c r="K20" s="13">
        <f t="shared" si="8"/>
        <v>0</v>
      </c>
      <c r="L20" s="54"/>
      <c r="M20" s="52">
        <f t="shared" si="9"/>
        <v>9</v>
      </c>
      <c r="N20" s="45">
        <f t="shared" si="0"/>
        <v>0</v>
      </c>
      <c r="O20" s="43">
        <f t="shared" si="1"/>
        <v>0</v>
      </c>
      <c r="P20" s="50">
        <f t="shared" si="2"/>
        <v>0</v>
      </c>
      <c r="Q20" s="50">
        <f t="shared" si="3"/>
        <v>0</v>
      </c>
      <c r="R20" s="50">
        <f t="shared" si="4"/>
        <v>0</v>
      </c>
      <c r="S20" s="50">
        <f t="shared" si="5"/>
        <v>0</v>
      </c>
      <c r="T20" s="50">
        <f t="shared" si="6"/>
        <v>0</v>
      </c>
      <c r="U20" s="50">
        <f t="shared" si="7"/>
        <v>0</v>
      </c>
    </row>
    <row r="21" spans="1:21" s="13" customFormat="1" ht="22.5" customHeight="1" x14ac:dyDescent="0.2">
      <c r="A21" s="46">
        <v>10</v>
      </c>
      <c r="B21" s="46">
        <f>'Game Schedule &amp; Roster'!H13</f>
        <v>0</v>
      </c>
      <c r="C21" s="47">
        <f>'Game Schedule &amp; Roster'!I13</f>
        <v>0</v>
      </c>
      <c r="D21" s="46"/>
      <c r="E21" s="46"/>
      <c r="F21" s="46"/>
      <c r="G21" s="46"/>
      <c r="H21" s="46"/>
      <c r="I21" s="46"/>
      <c r="J21" s="26"/>
      <c r="K21" s="13">
        <f t="shared" si="8"/>
        <v>0</v>
      </c>
      <c r="L21" s="54"/>
      <c r="M21" s="53">
        <f t="shared" si="9"/>
        <v>10</v>
      </c>
      <c r="N21" s="33">
        <f t="shared" si="0"/>
        <v>0</v>
      </c>
      <c r="O21" s="44">
        <f t="shared" si="1"/>
        <v>0</v>
      </c>
      <c r="P21" s="46">
        <f t="shared" si="2"/>
        <v>0</v>
      </c>
      <c r="Q21" s="46">
        <f t="shared" si="3"/>
        <v>0</v>
      </c>
      <c r="R21" s="46">
        <f t="shared" si="4"/>
        <v>0</v>
      </c>
      <c r="S21" s="46">
        <f t="shared" si="5"/>
        <v>0</v>
      </c>
      <c r="T21" s="46">
        <f t="shared" si="6"/>
        <v>0</v>
      </c>
      <c r="U21" s="46">
        <f t="shared" si="7"/>
        <v>0</v>
      </c>
    </row>
    <row r="22" spans="1:21" s="13" customFormat="1" ht="22.5" customHeight="1" x14ac:dyDescent="0.2">
      <c r="A22" s="46">
        <v>11</v>
      </c>
      <c r="B22" s="46">
        <f>'Game Schedule &amp; Roster'!H14</f>
        <v>0</v>
      </c>
      <c r="C22" s="47">
        <f>'Game Schedule &amp; Roster'!I14</f>
        <v>0</v>
      </c>
      <c r="D22" s="46"/>
      <c r="E22" s="46"/>
      <c r="F22" s="46"/>
      <c r="G22" s="46"/>
      <c r="H22" s="46"/>
      <c r="I22" s="46"/>
      <c r="J22" s="26"/>
      <c r="K22" s="13">
        <f t="shared" si="8"/>
        <v>0</v>
      </c>
      <c r="L22" s="54"/>
      <c r="M22" s="52">
        <f t="shared" si="9"/>
        <v>11</v>
      </c>
      <c r="N22" s="45">
        <f t="shared" si="0"/>
        <v>0</v>
      </c>
      <c r="O22" s="43">
        <f t="shared" si="1"/>
        <v>0</v>
      </c>
      <c r="P22" s="50">
        <f t="shared" si="2"/>
        <v>0</v>
      </c>
      <c r="Q22" s="50">
        <f t="shared" si="3"/>
        <v>0</v>
      </c>
      <c r="R22" s="50">
        <f t="shared" si="4"/>
        <v>0</v>
      </c>
      <c r="S22" s="50">
        <f t="shared" si="5"/>
        <v>0</v>
      </c>
      <c r="T22" s="50">
        <f t="shared" si="6"/>
        <v>0</v>
      </c>
      <c r="U22" s="50">
        <f t="shared" si="7"/>
        <v>0</v>
      </c>
    </row>
    <row r="23" spans="1:21" s="13" customFormat="1" ht="22.5" customHeight="1" x14ac:dyDescent="0.2">
      <c r="A23" s="46">
        <v>12</v>
      </c>
      <c r="B23" s="46">
        <f>'Game Schedule &amp; Roster'!H15</f>
        <v>0</v>
      </c>
      <c r="C23" s="47">
        <f>'Game Schedule &amp; Roster'!I15</f>
        <v>0</v>
      </c>
      <c r="D23" s="46"/>
      <c r="E23" s="46"/>
      <c r="F23" s="46"/>
      <c r="G23" s="46"/>
      <c r="H23" s="46"/>
      <c r="I23" s="46"/>
      <c r="J23" s="26"/>
      <c r="K23" s="13">
        <f t="shared" si="8"/>
        <v>0</v>
      </c>
      <c r="L23" s="54"/>
      <c r="M23" s="53">
        <f t="shared" si="9"/>
        <v>12</v>
      </c>
      <c r="N23" s="33">
        <f t="shared" si="0"/>
        <v>0</v>
      </c>
      <c r="O23" s="44">
        <f t="shared" si="1"/>
        <v>0</v>
      </c>
      <c r="P23" s="46">
        <f t="shared" si="2"/>
        <v>0</v>
      </c>
      <c r="Q23" s="46">
        <f t="shared" si="3"/>
        <v>0</v>
      </c>
      <c r="R23" s="46">
        <f t="shared" si="4"/>
        <v>0</v>
      </c>
      <c r="S23" s="46">
        <f t="shared" si="5"/>
        <v>0</v>
      </c>
      <c r="T23" s="46">
        <f t="shared" si="6"/>
        <v>0</v>
      </c>
      <c r="U23" s="46">
        <f t="shared" si="7"/>
        <v>0</v>
      </c>
    </row>
    <row r="24" spans="1:21" s="13" customFormat="1" ht="22.5" customHeight="1" x14ac:dyDescent="0.2">
      <c r="A24" s="46">
        <v>13</v>
      </c>
      <c r="B24" s="46">
        <f>'Game Schedule &amp; Roster'!H16</f>
        <v>0</v>
      </c>
      <c r="C24" s="47">
        <f>'Game Schedule &amp; Roster'!I16</f>
        <v>0</v>
      </c>
      <c r="D24" s="46"/>
      <c r="E24" s="46"/>
      <c r="F24" s="46"/>
      <c r="G24" s="46"/>
      <c r="H24" s="46"/>
      <c r="I24" s="46"/>
      <c r="J24" s="26"/>
      <c r="K24" s="13">
        <f t="shared" si="8"/>
        <v>0</v>
      </c>
      <c r="L24" s="54"/>
      <c r="M24" s="52">
        <f t="shared" si="9"/>
        <v>13</v>
      </c>
      <c r="N24" s="45">
        <f t="shared" si="0"/>
        <v>0</v>
      </c>
      <c r="O24" s="43">
        <f t="shared" si="1"/>
        <v>0</v>
      </c>
      <c r="P24" s="50">
        <f t="shared" si="2"/>
        <v>0</v>
      </c>
      <c r="Q24" s="50">
        <f t="shared" si="3"/>
        <v>0</v>
      </c>
      <c r="R24" s="50">
        <f t="shared" si="4"/>
        <v>0</v>
      </c>
      <c r="S24" s="50">
        <f t="shared" si="5"/>
        <v>0</v>
      </c>
      <c r="T24" s="50">
        <f t="shared" si="6"/>
        <v>0</v>
      </c>
      <c r="U24" s="50">
        <f t="shared" si="7"/>
        <v>0</v>
      </c>
    </row>
    <row r="25" spans="1:21" ht="22.5" customHeight="1" x14ac:dyDescent="0.2">
      <c r="A25" s="46">
        <v>14</v>
      </c>
      <c r="B25" s="46">
        <f>'Game Schedule &amp; Roster'!H17</f>
        <v>0</v>
      </c>
      <c r="C25" s="47">
        <f>'Game Schedule &amp; Roster'!I17</f>
        <v>0</v>
      </c>
      <c r="D25" s="46"/>
      <c r="E25" s="46"/>
      <c r="F25" s="46"/>
      <c r="G25" s="46"/>
      <c r="H25" s="46"/>
      <c r="I25" s="46"/>
      <c r="J25" s="26"/>
      <c r="K25" s="13">
        <f t="shared" si="8"/>
        <v>0</v>
      </c>
      <c r="M25" s="53">
        <f t="shared" si="9"/>
        <v>14</v>
      </c>
      <c r="N25" s="33">
        <f t="shared" si="0"/>
        <v>0</v>
      </c>
      <c r="O25" s="44">
        <f t="shared" si="1"/>
        <v>0</v>
      </c>
      <c r="P25" s="46">
        <f t="shared" si="2"/>
        <v>0</v>
      </c>
      <c r="Q25" s="46">
        <f t="shared" si="3"/>
        <v>0</v>
      </c>
      <c r="R25" s="46">
        <f t="shared" si="4"/>
        <v>0</v>
      </c>
      <c r="S25" s="46">
        <f t="shared" si="5"/>
        <v>0</v>
      </c>
      <c r="T25" s="46">
        <f t="shared" si="6"/>
        <v>0</v>
      </c>
      <c r="U25" s="46">
        <f t="shared" si="7"/>
        <v>0</v>
      </c>
    </row>
    <row r="26" spans="1:21" ht="15" x14ac:dyDescent="0.2">
      <c r="A26" s="41"/>
      <c r="B26" s="41"/>
      <c r="C26" s="47"/>
      <c r="D26" s="46"/>
      <c r="E26" s="46"/>
      <c r="F26" s="46"/>
      <c r="G26" s="46"/>
      <c r="H26" s="46"/>
      <c r="I26" s="46"/>
    </row>
    <row r="27" spans="1:21" x14ac:dyDescent="0.2">
      <c r="D27" s="1" t="str">
        <f t="shared" ref="D27:I27" si="10">IF((COUNTIF(D$12:D$25,"P")*COUNTIF(D$12:D$25,"C")*COUNTIF(D$12:D$25,"1")*COUNTIF(D$12:D$25,"2")*COUNTIF(D$12:D$25,"3")*COUNTIF(D$12:D$25,"SS")*COUNTIF(D$12:D$25,"LF")*COUNTIF(D$12:D$25,"CF")*COUNTIF(D$12:D$25,"RF"))=1,"OK","ERROR")</f>
        <v>ERROR</v>
      </c>
      <c r="E27" s="1" t="str">
        <f t="shared" si="10"/>
        <v>ERROR</v>
      </c>
      <c r="F27" s="1" t="str">
        <f t="shared" si="10"/>
        <v>ERROR</v>
      </c>
      <c r="G27" s="1" t="str">
        <f t="shared" si="10"/>
        <v>ERROR</v>
      </c>
      <c r="H27" s="1" t="str">
        <f t="shared" si="10"/>
        <v>ERROR</v>
      </c>
      <c r="I27" s="1" t="str">
        <f t="shared" si="10"/>
        <v>ERROR</v>
      </c>
    </row>
    <row r="28" spans="1:21" x14ac:dyDescent="0.2">
      <c r="C28" t="s">
        <v>28</v>
      </c>
      <c r="D28">
        <f t="shared" ref="D28:I28" si="11">COUNTIF(D$12:D$25,"Sit")</f>
        <v>0</v>
      </c>
      <c r="E28">
        <f t="shared" si="11"/>
        <v>0</v>
      </c>
      <c r="F28">
        <f t="shared" si="11"/>
        <v>0</v>
      </c>
      <c r="G28">
        <f t="shared" si="11"/>
        <v>0</v>
      </c>
      <c r="H28">
        <f t="shared" si="11"/>
        <v>0</v>
      </c>
      <c r="I28">
        <f t="shared" si="11"/>
        <v>0</v>
      </c>
    </row>
    <row r="29" spans="1:21" x14ac:dyDescent="0.2">
      <c r="B29" s="11"/>
      <c r="C29" s="12" t="s">
        <v>16</v>
      </c>
    </row>
    <row r="30" spans="1:21" ht="15" x14ac:dyDescent="0.2">
      <c r="B30" s="27"/>
      <c r="C30" s="28" t="s">
        <v>22</v>
      </c>
      <c r="D30" s="22"/>
      <c r="E30" s="22"/>
      <c r="F30" s="22"/>
      <c r="G30" s="22"/>
      <c r="H30" s="22"/>
      <c r="I30" s="22"/>
    </row>
    <row r="31" spans="1:21" x14ac:dyDescent="0.2">
      <c r="B31" s="29"/>
      <c r="C31" s="28" t="s">
        <v>23</v>
      </c>
    </row>
    <row r="33" spans="1:10" ht="15" x14ac:dyDescent="0.2">
      <c r="A33" s="69"/>
      <c r="B33" s="22"/>
      <c r="C33" s="68"/>
      <c r="D33" s="69"/>
      <c r="E33" s="69"/>
      <c r="F33" s="69"/>
      <c r="G33" s="69"/>
      <c r="H33" s="69"/>
      <c r="I33" s="69"/>
      <c r="J33" s="69"/>
    </row>
    <row r="34" spans="1:10" ht="15" x14ac:dyDescent="0.2">
      <c r="A34" s="69"/>
      <c r="B34" s="22"/>
      <c r="C34" s="68"/>
      <c r="D34" s="69"/>
      <c r="E34" s="69"/>
      <c r="F34" s="69"/>
      <c r="G34" s="69"/>
      <c r="H34" s="69"/>
      <c r="I34" s="69"/>
      <c r="J34" s="69"/>
    </row>
    <row r="35" spans="1:10" ht="15" x14ac:dyDescent="0.2">
      <c r="A35" s="69"/>
      <c r="B35" s="22"/>
      <c r="C35" s="68"/>
      <c r="D35" s="69"/>
      <c r="E35" s="69"/>
      <c r="F35" s="69"/>
      <c r="G35" s="69"/>
      <c r="H35" s="69"/>
      <c r="I35" s="69"/>
      <c r="J35" s="69"/>
    </row>
    <row r="36" spans="1:10" ht="15" x14ac:dyDescent="0.2">
      <c r="A36" s="69"/>
      <c r="B36" s="22"/>
      <c r="C36" s="68"/>
      <c r="D36" s="69"/>
      <c r="E36" s="69"/>
      <c r="F36" s="69"/>
      <c r="G36" s="69"/>
      <c r="H36" s="69"/>
      <c r="I36" s="69"/>
      <c r="J36" s="69"/>
    </row>
    <row r="37" spans="1:10" ht="15" x14ac:dyDescent="0.2">
      <c r="A37" s="69"/>
      <c r="B37" s="22"/>
      <c r="C37" s="68"/>
      <c r="D37" s="69"/>
      <c r="E37" s="69"/>
      <c r="F37" s="69"/>
      <c r="G37" s="69"/>
      <c r="H37" s="69"/>
      <c r="I37" s="69"/>
      <c r="J37" s="69"/>
    </row>
    <row r="38" spans="1:10" ht="15" x14ac:dyDescent="0.2">
      <c r="A38" s="69"/>
      <c r="B38" s="22"/>
      <c r="C38" s="68"/>
      <c r="D38" s="69"/>
      <c r="E38" s="69"/>
      <c r="F38" s="69"/>
      <c r="G38" s="69"/>
      <c r="H38" s="69"/>
      <c r="I38" s="69"/>
      <c r="J38" s="69"/>
    </row>
    <row r="39" spans="1:10" ht="15" x14ac:dyDescent="0.2">
      <c r="A39" s="69"/>
      <c r="B39" s="22"/>
      <c r="C39" s="68"/>
      <c r="D39" s="22"/>
      <c r="E39" s="22"/>
      <c r="F39" s="22"/>
      <c r="G39" s="22"/>
      <c r="H39" s="22"/>
      <c r="I39" s="22"/>
      <c r="J39" s="69"/>
    </row>
    <row r="40" spans="1:10" ht="15" x14ac:dyDescent="0.2">
      <c r="A40" s="69"/>
      <c r="B40" s="22"/>
      <c r="C40" s="68"/>
      <c r="D40" s="22"/>
      <c r="E40" s="22"/>
      <c r="F40" s="22"/>
      <c r="G40" s="22"/>
      <c r="H40" s="22"/>
      <c r="I40" s="22"/>
      <c r="J40" s="69"/>
    </row>
    <row r="41" spans="1:10" x14ac:dyDescent="0.2">
      <c r="A41" s="69"/>
      <c r="B41" s="69"/>
      <c r="C41" s="69"/>
      <c r="D41" s="69"/>
      <c r="E41" s="69"/>
      <c r="F41" s="69"/>
      <c r="G41" s="69"/>
      <c r="H41" s="69"/>
      <c r="I41" s="69"/>
      <c r="J41" s="69"/>
    </row>
    <row r="42" spans="1:10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</row>
    <row r="43" spans="1:10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</row>
    <row r="44" spans="1:10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</row>
    <row r="45" spans="1:10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</row>
    <row r="46" spans="1:10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</row>
    <row r="47" spans="1:10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</row>
    <row r="48" spans="1:10" x14ac:dyDescent="0.2">
      <c r="A48" s="69"/>
      <c r="B48" s="69"/>
      <c r="C48" s="69"/>
      <c r="D48" s="69"/>
      <c r="E48" s="69"/>
      <c r="F48" s="69"/>
      <c r="G48" s="69"/>
      <c r="H48" s="69"/>
      <c r="I48" s="69"/>
      <c r="J48" s="69"/>
    </row>
    <row r="49" spans="1:10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9"/>
    </row>
    <row r="50" spans="1:10" x14ac:dyDescent="0.2">
      <c r="A50" s="69"/>
      <c r="B50" s="69"/>
      <c r="C50" s="69"/>
      <c r="D50" s="69"/>
      <c r="E50" s="69"/>
      <c r="F50" s="69"/>
      <c r="G50" s="69"/>
      <c r="H50" s="69"/>
      <c r="I50" s="69"/>
      <c r="J50" s="69"/>
    </row>
    <row r="51" spans="1:10" x14ac:dyDescent="0.2">
      <c r="A51" s="69"/>
      <c r="B51" s="69"/>
      <c r="C51" s="69"/>
      <c r="D51" s="69"/>
      <c r="E51" s="69"/>
      <c r="F51" s="69"/>
      <c r="G51" s="69"/>
      <c r="H51" s="69"/>
      <c r="I51" s="69"/>
      <c r="J51" s="69"/>
    </row>
    <row r="52" spans="1:10" x14ac:dyDescent="0.2">
      <c r="A52" s="69"/>
      <c r="B52" s="69"/>
      <c r="C52" s="69"/>
      <c r="D52" s="69"/>
      <c r="E52" s="69"/>
      <c r="F52" s="69"/>
      <c r="G52" s="69"/>
      <c r="H52" s="69"/>
      <c r="I52" s="69"/>
      <c r="J52" s="69"/>
    </row>
    <row r="53" spans="1:10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</row>
    <row r="54" spans="1:10" x14ac:dyDescent="0.2">
      <c r="A54" s="69"/>
      <c r="B54" s="69"/>
      <c r="C54" s="69"/>
      <c r="D54" s="69"/>
      <c r="E54" s="69"/>
      <c r="F54" s="69"/>
      <c r="G54" s="69"/>
      <c r="H54" s="69"/>
      <c r="I54" s="69"/>
      <c r="J54" s="69"/>
    </row>
    <row r="55" spans="1:10" x14ac:dyDescent="0.2">
      <c r="A55" s="69"/>
      <c r="B55" s="69"/>
      <c r="C55" s="69"/>
      <c r="D55" s="69"/>
      <c r="E55" s="69"/>
      <c r="F55" s="69"/>
      <c r="G55" s="69"/>
      <c r="H55" s="69"/>
      <c r="I55" s="69"/>
      <c r="J55" s="69"/>
    </row>
    <row r="56" spans="1:10" x14ac:dyDescent="0.2">
      <c r="A56" s="69"/>
      <c r="B56" s="69"/>
      <c r="C56" s="69"/>
      <c r="D56" s="69"/>
      <c r="E56" s="69"/>
      <c r="F56" s="69"/>
      <c r="G56" s="69"/>
      <c r="H56" s="69"/>
      <c r="I56" s="69"/>
      <c r="J56" s="69"/>
    </row>
    <row r="57" spans="1:10" x14ac:dyDescent="0.2">
      <c r="A57" s="69"/>
      <c r="B57" s="69"/>
      <c r="C57" s="69"/>
      <c r="D57" s="69"/>
      <c r="E57" s="69"/>
      <c r="F57" s="69"/>
      <c r="G57" s="69"/>
      <c r="H57" s="69"/>
      <c r="I57" s="69"/>
      <c r="J57" s="69"/>
    </row>
    <row r="58" spans="1:10" x14ac:dyDescent="0.2">
      <c r="A58" s="69"/>
      <c r="B58" s="69"/>
      <c r="C58" s="69"/>
      <c r="D58" s="69"/>
      <c r="E58" s="69"/>
      <c r="F58" s="69"/>
      <c r="G58" s="69"/>
      <c r="H58" s="69"/>
      <c r="I58" s="69"/>
      <c r="J58" s="69"/>
    </row>
    <row r="59" spans="1:10" x14ac:dyDescent="0.2">
      <c r="A59" s="69"/>
      <c r="B59" s="69"/>
      <c r="C59" s="69"/>
      <c r="D59" s="69"/>
      <c r="E59" s="69"/>
      <c r="F59" s="69"/>
      <c r="G59" s="69"/>
      <c r="H59" s="69"/>
      <c r="I59" s="69"/>
      <c r="J59" s="69"/>
    </row>
    <row r="60" spans="1:10" x14ac:dyDescent="0.2">
      <c r="A60" s="69"/>
      <c r="B60" s="69"/>
      <c r="C60" s="69"/>
      <c r="D60" s="69"/>
      <c r="E60" s="69"/>
      <c r="F60" s="69"/>
      <c r="G60" s="69"/>
      <c r="H60" s="69"/>
      <c r="I60" s="69"/>
      <c r="J60" s="69"/>
    </row>
    <row r="61" spans="1:10" x14ac:dyDescent="0.2">
      <c r="A61" s="69"/>
      <c r="B61" s="69"/>
      <c r="C61" s="69"/>
      <c r="D61" s="69"/>
      <c r="E61" s="69"/>
      <c r="F61" s="69"/>
      <c r="G61" s="69"/>
      <c r="H61" s="69"/>
      <c r="I61" s="69"/>
      <c r="J61" s="69"/>
    </row>
    <row r="62" spans="1:10" x14ac:dyDescent="0.2">
      <c r="A62" s="69"/>
      <c r="B62" s="69"/>
      <c r="C62" s="69"/>
      <c r="D62" s="69"/>
      <c r="E62" s="69"/>
      <c r="F62" s="69"/>
      <c r="G62" s="69"/>
      <c r="H62" s="69"/>
      <c r="I62" s="69"/>
      <c r="J62" s="69"/>
    </row>
    <row r="63" spans="1:10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</row>
    <row r="64" spans="1:10" x14ac:dyDescent="0.2">
      <c r="A64" s="69"/>
      <c r="B64" s="69"/>
      <c r="C64" s="69"/>
      <c r="D64" s="69"/>
      <c r="E64" s="69"/>
      <c r="F64" s="69"/>
      <c r="G64" s="69"/>
      <c r="H64" s="69"/>
      <c r="I64" s="69"/>
      <c r="J64" s="69"/>
    </row>
    <row r="65" spans="1:10" x14ac:dyDescent="0.2">
      <c r="A65" s="69"/>
      <c r="B65" s="69"/>
      <c r="C65" s="69"/>
      <c r="D65" s="69"/>
      <c r="E65" s="69"/>
      <c r="F65" s="69"/>
      <c r="G65" s="69"/>
      <c r="H65" s="69"/>
      <c r="I65" s="69"/>
      <c r="J65" s="69"/>
    </row>
    <row r="66" spans="1:10" x14ac:dyDescent="0.2">
      <c r="A66" s="69"/>
      <c r="B66" s="69"/>
      <c r="C66" s="69"/>
      <c r="D66" s="69"/>
      <c r="E66" s="69"/>
      <c r="F66" s="69"/>
      <c r="G66" s="69"/>
      <c r="H66" s="69"/>
      <c r="I66" s="69"/>
      <c r="J66" s="69"/>
    </row>
  </sheetData>
  <mergeCells count="4">
    <mergeCell ref="D10:I10"/>
    <mergeCell ref="M10:O10"/>
    <mergeCell ref="M1:U1"/>
    <mergeCell ref="P10:U10"/>
  </mergeCells>
  <phoneticPr fontId="0" type="noConversion"/>
  <conditionalFormatting sqref="O9">
    <cfRule type="cellIs" dxfId="21" priority="1" stopIfTrue="1" operator="equal">
      <formula>"LFC-Home"</formula>
    </cfRule>
    <cfRule type="cellIs" dxfId="20" priority="2" stopIfTrue="1" operator="equal">
      <formula>"UF-Home"</formula>
    </cfRule>
  </conditionalFormatting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zoomScale="75" workbookViewId="0"/>
  </sheetViews>
  <sheetFormatPr defaultColWidth="8.85546875" defaultRowHeight="12.75" x14ac:dyDescent="0.2"/>
  <cols>
    <col min="1" max="1" width="9.140625" customWidth="1"/>
    <col min="2" max="2" width="15.140625" customWidth="1"/>
    <col min="3" max="3" width="22.28515625" bestFit="1" customWidth="1"/>
    <col min="4" max="9" width="7.42578125" customWidth="1"/>
    <col min="10" max="10" width="8.85546875" customWidth="1"/>
    <col min="11" max="11" width="12" bestFit="1" customWidth="1"/>
    <col min="12" max="12" width="8.85546875" style="16" customWidth="1"/>
    <col min="13" max="13" width="14.85546875" bestFit="1" customWidth="1"/>
    <col min="14" max="14" width="15.140625" customWidth="1"/>
    <col min="15" max="15" width="26" customWidth="1"/>
  </cols>
  <sheetData>
    <row r="1" spans="1:21" ht="20.25" x14ac:dyDescent="0.3">
      <c r="A1" s="10"/>
      <c r="B1" s="10"/>
      <c r="C1" s="10"/>
      <c r="D1" s="10"/>
      <c r="E1" s="10"/>
      <c r="F1" s="10"/>
      <c r="G1" s="10"/>
      <c r="H1" s="10"/>
      <c r="I1" s="10"/>
      <c r="M1" s="75" t="str">
        <f>'Game Schedule &amp; Roster'!A1</f>
        <v xml:space="preserve"> "Enter Your Team Name"</v>
      </c>
      <c r="N1" s="75"/>
      <c r="O1" s="75"/>
      <c r="P1" s="75"/>
      <c r="Q1" s="75"/>
      <c r="R1" s="75"/>
      <c r="S1" s="75"/>
      <c r="T1" s="75"/>
      <c r="U1" s="75"/>
    </row>
    <row r="5" spans="1:21" ht="15" x14ac:dyDescent="0.2">
      <c r="B5" s="7"/>
      <c r="C5" s="7"/>
      <c r="N5" s="7" t="s">
        <v>13</v>
      </c>
      <c r="O5" s="7">
        <v>4</v>
      </c>
    </row>
    <row r="6" spans="1:21" ht="15" x14ac:dyDescent="0.2">
      <c r="B6" s="7"/>
      <c r="C6" s="55"/>
      <c r="N6" s="7" t="s">
        <v>12</v>
      </c>
      <c r="O6" s="55">
        <f>VLOOKUP($O$5,'Game Schedule &amp; Roster'!$A$4:$F$17,2)</f>
        <v>0</v>
      </c>
    </row>
    <row r="7" spans="1:21" ht="15" x14ac:dyDescent="0.2">
      <c r="B7" s="7"/>
      <c r="C7" s="67"/>
      <c r="N7" s="7" t="s">
        <v>38</v>
      </c>
      <c r="O7" s="67">
        <f>VLOOKUP($O$5,'Game Schedule &amp; Roster'!$A$4:$F$17,3)</f>
        <v>0</v>
      </c>
    </row>
    <row r="8" spans="1:21" ht="15" x14ac:dyDescent="0.2">
      <c r="B8" s="7"/>
      <c r="C8" s="31"/>
      <c r="N8" s="7" t="s">
        <v>11</v>
      </c>
      <c r="O8" s="31">
        <f>VLOOKUP($O$5,'Game Schedule &amp; Roster'!$A$4:$F$17,4)</f>
        <v>0</v>
      </c>
    </row>
    <row r="9" spans="1:21" ht="15" x14ac:dyDescent="0.2">
      <c r="B9" s="7"/>
      <c r="C9" s="31"/>
      <c r="N9" s="7" t="s">
        <v>14</v>
      </c>
      <c r="O9" s="31" t="str">
        <f>CONCATENATE(VLOOKUP($O$5,'Game Schedule &amp; Roster'!$A$4:$F$17,6),"-",VLOOKUP($O$5,'Game Schedule &amp; Roster'!$A$4:$F$17,5))</f>
        <v>-</v>
      </c>
    </row>
    <row r="10" spans="1:21" x14ac:dyDescent="0.2">
      <c r="D10" s="74" t="s">
        <v>3</v>
      </c>
      <c r="E10" s="74"/>
      <c r="F10" s="74"/>
      <c r="G10" s="74"/>
      <c r="H10" s="74"/>
      <c r="I10" s="74"/>
      <c r="K10" s="1" t="s">
        <v>29</v>
      </c>
      <c r="M10" s="74" t="str">
        <f>CONCATENATE(A1," Batting Line-Up")</f>
        <v xml:space="preserve"> Batting Line-Up</v>
      </c>
      <c r="N10" s="74"/>
      <c r="O10" s="74"/>
      <c r="P10" s="74" t="s">
        <v>3</v>
      </c>
      <c r="Q10" s="74"/>
      <c r="R10" s="74"/>
      <c r="S10" s="74"/>
      <c r="T10" s="74"/>
      <c r="U10" s="74"/>
    </row>
    <row r="11" spans="1:21" ht="15.75" x14ac:dyDescent="0.25">
      <c r="A11" s="8" t="s">
        <v>30</v>
      </c>
      <c r="B11" s="9" t="s">
        <v>1</v>
      </c>
      <c r="C11" s="9" t="s">
        <v>2</v>
      </c>
      <c r="D11" s="9">
        <v>1</v>
      </c>
      <c r="E11" s="9">
        <v>2</v>
      </c>
      <c r="F11" s="9">
        <v>3</v>
      </c>
      <c r="G11" s="9">
        <v>4</v>
      </c>
      <c r="H11" s="9">
        <v>5</v>
      </c>
      <c r="I11" s="9">
        <v>6</v>
      </c>
      <c r="M11" s="51" t="s">
        <v>30</v>
      </c>
      <c r="N11" s="8" t="s">
        <v>1</v>
      </c>
      <c r="O11" s="9" t="s">
        <v>2</v>
      </c>
      <c r="P11" s="9">
        <v>1</v>
      </c>
      <c r="Q11" s="9">
        <v>2</v>
      </c>
      <c r="R11" s="9">
        <v>3</v>
      </c>
      <c r="S11" s="9">
        <v>4</v>
      </c>
      <c r="T11" s="9">
        <v>5</v>
      </c>
      <c r="U11" s="9">
        <v>6</v>
      </c>
    </row>
    <row r="12" spans="1:21" ht="22.5" customHeight="1" x14ac:dyDescent="0.2">
      <c r="A12" s="49">
        <v>1</v>
      </c>
      <c r="B12" s="46">
        <f>'Game Schedule &amp; Roster'!H4</f>
        <v>23</v>
      </c>
      <c r="C12" s="47" t="str">
        <f>'Game Schedule &amp; Roster'!I4</f>
        <v>Smith</v>
      </c>
      <c r="D12" s="46"/>
      <c r="E12" s="46"/>
      <c r="F12" s="46"/>
      <c r="G12" s="46"/>
      <c r="H12" s="46"/>
      <c r="I12" s="46"/>
      <c r="J12" s="26"/>
      <c r="K12">
        <f>COUNTIF($D12:$I12,"Sit")</f>
        <v>0</v>
      </c>
      <c r="L12" s="54"/>
      <c r="M12" s="52">
        <v>1</v>
      </c>
      <c r="N12" s="45">
        <f t="shared" ref="N12:N25" si="0">VLOOKUP($M12,$A$12:$C$25,2,FALSE)</f>
        <v>23</v>
      </c>
      <c r="O12" s="43" t="str">
        <f t="shared" ref="O12:O25" si="1">VLOOKUP($M12,$A$12:$C$25,3,FALSE)</f>
        <v>Smith</v>
      </c>
      <c r="P12" s="50">
        <f t="shared" ref="P12:P25" si="2">VLOOKUP($M12,$A$12:$I$25,4,FALSE)</f>
        <v>0</v>
      </c>
      <c r="Q12" s="50">
        <f t="shared" ref="Q12:Q25" si="3">VLOOKUP($M12,$A$12:$I$25,5,FALSE)</f>
        <v>0</v>
      </c>
      <c r="R12" s="50">
        <f t="shared" ref="R12:R25" si="4">VLOOKUP($M12,$A$12:$I$25,6,FALSE)</f>
        <v>0</v>
      </c>
      <c r="S12" s="50">
        <f t="shared" ref="S12:S25" si="5">VLOOKUP($M12,$A$12:$I$25,7,FALSE)</f>
        <v>0</v>
      </c>
      <c r="T12" s="50">
        <f t="shared" ref="T12:T25" si="6">VLOOKUP($M12,$A$12:$I$25,8,FALSE)</f>
        <v>0</v>
      </c>
      <c r="U12" s="50">
        <f t="shared" ref="U12:U25" si="7">VLOOKUP($M12,$A$12:$I$25,9,FALSE)</f>
        <v>0</v>
      </c>
    </row>
    <row r="13" spans="1:21" ht="22.5" customHeight="1" x14ac:dyDescent="0.2">
      <c r="A13" s="49">
        <v>2</v>
      </c>
      <c r="B13" s="46">
        <f>'Game Schedule &amp; Roster'!H5</f>
        <v>11</v>
      </c>
      <c r="C13" s="47" t="str">
        <f>'Game Schedule &amp; Roster'!I5</f>
        <v>Jones</v>
      </c>
      <c r="D13" s="46"/>
      <c r="E13" s="46"/>
      <c r="F13" s="46"/>
      <c r="G13" s="46"/>
      <c r="H13" s="46"/>
      <c r="I13" s="46"/>
      <c r="J13" s="26"/>
      <c r="K13">
        <f t="shared" ref="K13:K25" si="8">COUNTIF($D13:$I13,"Sit")</f>
        <v>0</v>
      </c>
      <c r="L13" s="54"/>
      <c r="M13" s="53">
        <f>+M12+1</f>
        <v>2</v>
      </c>
      <c r="N13" s="33">
        <f t="shared" si="0"/>
        <v>11</v>
      </c>
      <c r="O13" s="44" t="str">
        <f t="shared" si="1"/>
        <v>Jones</v>
      </c>
      <c r="P13" s="46">
        <f t="shared" si="2"/>
        <v>0</v>
      </c>
      <c r="Q13" s="46">
        <f t="shared" si="3"/>
        <v>0</v>
      </c>
      <c r="R13" s="46">
        <f t="shared" si="4"/>
        <v>0</v>
      </c>
      <c r="S13" s="46">
        <f t="shared" si="5"/>
        <v>0</v>
      </c>
      <c r="T13" s="46">
        <f t="shared" si="6"/>
        <v>0</v>
      </c>
      <c r="U13" s="46">
        <f t="shared" si="7"/>
        <v>0</v>
      </c>
    </row>
    <row r="14" spans="1:21" s="13" customFormat="1" ht="22.5" customHeight="1" x14ac:dyDescent="0.2">
      <c r="A14" s="49">
        <v>3</v>
      </c>
      <c r="B14" s="46">
        <f>'Game Schedule &amp; Roster'!H6</f>
        <v>0</v>
      </c>
      <c r="C14" s="47">
        <f>'Game Schedule &amp; Roster'!I6</f>
        <v>0</v>
      </c>
      <c r="D14" s="46"/>
      <c r="E14" s="46"/>
      <c r="F14" s="46"/>
      <c r="G14" s="46"/>
      <c r="H14" s="46"/>
      <c r="I14" s="46"/>
      <c r="J14" s="26"/>
      <c r="K14" s="13">
        <f t="shared" si="8"/>
        <v>0</v>
      </c>
      <c r="L14" s="54"/>
      <c r="M14" s="52">
        <f t="shared" ref="M14:M25" si="9">+M13+1</f>
        <v>3</v>
      </c>
      <c r="N14" s="45">
        <f t="shared" si="0"/>
        <v>0</v>
      </c>
      <c r="O14" s="43">
        <f t="shared" si="1"/>
        <v>0</v>
      </c>
      <c r="P14" s="50">
        <f t="shared" si="2"/>
        <v>0</v>
      </c>
      <c r="Q14" s="50">
        <f t="shared" si="3"/>
        <v>0</v>
      </c>
      <c r="R14" s="50">
        <f t="shared" si="4"/>
        <v>0</v>
      </c>
      <c r="S14" s="50">
        <f t="shared" si="5"/>
        <v>0</v>
      </c>
      <c r="T14" s="50">
        <f t="shared" si="6"/>
        <v>0</v>
      </c>
      <c r="U14" s="50">
        <f t="shared" si="7"/>
        <v>0</v>
      </c>
    </row>
    <row r="15" spans="1:21" s="13" customFormat="1" ht="22.5" customHeight="1" x14ac:dyDescent="0.2">
      <c r="A15" s="46">
        <v>4</v>
      </c>
      <c r="B15" s="46">
        <f>'Game Schedule &amp; Roster'!H7</f>
        <v>0</v>
      </c>
      <c r="C15" s="47">
        <f>'Game Schedule &amp; Roster'!I7</f>
        <v>0</v>
      </c>
      <c r="D15" s="46"/>
      <c r="E15" s="46"/>
      <c r="F15" s="46"/>
      <c r="G15" s="46"/>
      <c r="H15" s="46"/>
      <c r="I15" s="46"/>
      <c r="J15" s="26"/>
      <c r="K15" s="13">
        <f t="shared" si="8"/>
        <v>0</v>
      </c>
      <c r="L15" s="54"/>
      <c r="M15" s="53">
        <f t="shared" si="9"/>
        <v>4</v>
      </c>
      <c r="N15" s="33">
        <f t="shared" si="0"/>
        <v>0</v>
      </c>
      <c r="O15" s="44">
        <f t="shared" si="1"/>
        <v>0</v>
      </c>
      <c r="P15" s="46">
        <f t="shared" si="2"/>
        <v>0</v>
      </c>
      <c r="Q15" s="46">
        <f t="shared" si="3"/>
        <v>0</v>
      </c>
      <c r="R15" s="46">
        <f t="shared" si="4"/>
        <v>0</v>
      </c>
      <c r="S15" s="46">
        <f t="shared" si="5"/>
        <v>0</v>
      </c>
      <c r="T15" s="46">
        <f t="shared" si="6"/>
        <v>0</v>
      </c>
      <c r="U15" s="46">
        <f t="shared" si="7"/>
        <v>0</v>
      </c>
    </row>
    <row r="16" spans="1:21" s="13" customFormat="1" ht="22.5" customHeight="1" x14ac:dyDescent="0.2">
      <c r="A16" s="46">
        <v>5</v>
      </c>
      <c r="B16" s="46">
        <f>'Game Schedule &amp; Roster'!H8</f>
        <v>0</v>
      </c>
      <c r="C16" s="47">
        <f>'Game Schedule &amp; Roster'!I8</f>
        <v>0</v>
      </c>
      <c r="D16" s="46"/>
      <c r="E16" s="46"/>
      <c r="F16" s="46"/>
      <c r="G16" s="46"/>
      <c r="H16" s="46"/>
      <c r="I16" s="46"/>
      <c r="J16" s="26"/>
      <c r="K16" s="13">
        <f t="shared" si="8"/>
        <v>0</v>
      </c>
      <c r="L16" s="54"/>
      <c r="M16" s="52">
        <f t="shared" si="9"/>
        <v>5</v>
      </c>
      <c r="N16" s="45">
        <f t="shared" si="0"/>
        <v>0</v>
      </c>
      <c r="O16" s="43">
        <f t="shared" si="1"/>
        <v>0</v>
      </c>
      <c r="P16" s="50">
        <f t="shared" si="2"/>
        <v>0</v>
      </c>
      <c r="Q16" s="50">
        <f t="shared" si="3"/>
        <v>0</v>
      </c>
      <c r="R16" s="50">
        <f t="shared" si="4"/>
        <v>0</v>
      </c>
      <c r="S16" s="50">
        <f t="shared" si="5"/>
        <v>0</v>
      </c>
      <c r="T16" s="50">
        <f t="shared" si="6"/>
        <v>0</v>
      </c>
      <c r="U16" s="50">
        <f t="shared" si="7"/>
        <v>0</v>
      </c>
    </row>
    <row r="17" spans="1:21" s="13" customFormat="1" ht="22.5" customHeight="1" x14ac:dyDescent="0.2">
      <c r="A17" s="46">
        <v>6</v>
      </c>
      <c r="B17" s="46">
        <f>'Game Schedule &amp; Roster'!H9</f>
        <v>0</v>
      </c>
      <c r="C17" s="47">
        <f>'Game Schedule &amp; Roster'!I9</f>
        <v>0</v>
      </c>
      <c r="D17" s="46"/>
      <c r="E17" s="46"/>
      <c r="F17" s="46"/>
      <c r="G17" s="46"/>
      <c r="H17" s="46"/>
      <c r="I17" s="46"/>
      <c r="J17" s="26"/>
      <c r="K17" s="13">
        <f t="shared" si="8"/>
        <v>0</v>
      </c>
      <c r="L17" s="54"/>
      <c r="M17" s="53">
        <f t="shared" si="9"/>
        <v>6</v>
      </c>
      <c r="N17" s="33">
        <f t="shared" si="0"/>
        <v>0</v>
      </c>
      <c r="O17" s="44">
        <f t="shared" si="1"/>
        <v>0</v>
      </c>
      <c r="P17" s="46">
        <f t="shared" si="2"/>
        <v>0</v>
      </c>
      <c r="Q17" s="46">
        <f t="shared" si="3"/>
        <v>0</v>
      </c>
      <c r="R17" s="46">
        <f t="shared" si="4"/>
        <v>0</v>
      </c>
      <c r="S17" s="46">
        <f t="shared" si="5"/>
        <v>0</v>
      </c>
      <c r="T17" s="46">
        <f t="shared" si="6"/>
        <v>0</v>
      </c>
      <c r="U17" s="46">
        <f t="shared" si="7"/>
        <v>0</v>
      </c>
    </row>
    <row r="18" spans="1:21" ht="22.5" customHeight="1" x14ac:dyDescent="0.2">
      <c r="A18" s="46">
        <v>7</v>
      </c>
      <c r="B18" s="46">
        <f>'Game Schedule &amp; Roster'!H10</f>
        <v>0</v>
      </c>
      <c r="C18" s="47">
        <f>'Game Schedule &amp; Roster'!I10</f>
        <v>0</v>
      </c>
      <c r="D18" s="46"/>
      <c r="E18" s="46"/>
      <c r="F18" s="46"/>
      <c r="G18" s="46"/>
      <c r="H18" s="46"/>
      <c r="I18" s="46"/>
      <c r="J18" s="26"/>
      <c r="K18" s="13">
        <f t="shared" si="8"/>
        <v>0</v>
      </c>
      <c r="L18" s="54"/>
      <c r="M18" s="52">
        <f t="shared" si="9"/>
        <v>7</v>
      </c>
      <c r="N18" s="45">
        <f t="shared" si="0"/>
        <v>0</v>
      </c>
      <c r="O18" s="43">
        <f t="shared" si="1"/>
        <v>0</v>
      </c>
      <c r="P18" s="50">
        <f t="shared" si="2"/>
        <v>0</v>
      </c>
      <c r="Q18" s="50">
        <f t="shared" si="3"/>
        <v>0</v>
      </c>
      <c r="R18" s="50">
        <f t="shared" si="4"/>
        <v>0</v>
      </c>
      <c r="S18" s="50">
        <f t="shared" si="5"/>
        <v>0</v>
      </c>
      <c r="T18" s="50">
        <f t="shared" si="6"/>
        <v>0</v>
      </c>
      <c r="U18" s="50">
        <f t="shared" si="7"/>
        <v>0</v>
      </c>
    </row>
    <row r="19" spans="1:21" s="13" customFormat="1" ht="22.5" customHeight="1" x14ac:dyDescent="0.2">
      <c r="A19" s="46">
        <v>8</v>
      </c>
      <c r="B19" s="46">
        <f>'Game Schedule &amp; Roster'!H11</f>
        <v>0</v>
      </c>
      <c r="C19" s="47">
        <f>'Game Schedule &amp; Roster'!I11</f>
        <v>0</v>
      </c>
      <c r="D19" s="46"/>
      <c r="E19" s="46"/>
      <c r="F19" s="46"/>
      <c r="G19" s="46"/>
      <c r="H19" s="46"/>
      <c r="I19" s="46"/>
      <c r="J19" s="26"/>
      <c r="K19" s="13">
        <f t="shared" si="8"/>
        <v>0</v>
      </c>
      <c r="L19" s="54"/>
      <c r="M19" s="53">
        <f t="shared" si="9"/>
        <v>8</v>
      </c>
      <c r="N19" s="33">
        <f t="shared" si="0"/>
        <v>0</v>
      </c>
      <c r="O19" s="44">
        <f t="shared" si="1"/>
        <v>0</v>
      </c>
      <c r="P19" s="46">
        <f t="shared" si="2"/>
        <v>0</v>
      </c>
      <c r="Q19" s="46">
        <f t="shared" si="3"/>
        <v>0</v>
      </c>
      <c r="R19" s="46">
        <f t="shared" si="4"/>
        <v>0</v>
      </c>
      <c r="S19" s="46">
        <f t="shared" si="5"/>
        <v>0</v>
      </c>
      <c r="T19" s="46">
        <f t="shared" si="6"/>
        <v>0</v>
      </c>
      <c r="U19" s="46">
        <f t="shared" si="7"/>
        <v>0</v>
      </c>
    </row>
    <row r="20" spans="1:21" s="13" customFormat="1" ht="22.5" customHeight="1" x14ac:dyDescent="0.2">
      <c r="A20" s="46">
        <v>9</v>
      </c>
      <c r="B20" s="46">
        <f>'Game Schedule &amp; Roster'!H12</f>
        <v>0</v>
      </c>
      <c r="C20" s="47">
        <f>'Game Schedule &amp; Roster'!I12</f>
        <v>0</v>
      </c>
      <c r="D20" s="46"/>
      <c r="E20" s="46"/>
      <c r="F20" s="46"/>
      <c r="G20" s="46"/>
      <c r="H20" s="46"/>
      <c r="I20" s="46"/>
      <c r="J20" s="26"/>
      <c r="K20" s="13">
        <f t="shared" si="8"/>
        <v>0</v>
      </c>
      <c r="L20" s="54"/>
      <c r="M20" s="52">
        <f t="shared" si="9"/>
        <v>9</v>
      </c>
      <c r="N20" s="45">
        <f t="shared" si="0"/>
        <v>0</v>
      </c>
      <c r="O20" s="43">
        <f t="shared" si="1"/>
        <v>0</v>
      </c>
      <c r="P20" s="50">
        <f t="shared" si="2"/>
        <v>0</v>
      </c>
      <c r="Q20" s="50">
        <f t="shared" si="3"/>
        <v>0</v>
      </c>
      <c r="R20" s="50">
        <f t="shared" si="4"/>
        <v>0</v>
      </c>
      <c r="S20" s="50">
        <f t="shared" si="5"/>
        <v>0</v>
      </c>
      <c r="T20" s="50">
        <f t="shared" si="6"/>
        <v>0</v>
      </c>
      <c r="U20" s="50">
        <f t="shared" si="7"/>
        <v>0</v>
      </c>
    </row>
    <row r="21" spans="1:21" s="13" customFormat="1" ht="22.5" customHeight="1" x14ac:dyDescent="0.2">
      <c r="A21" s="46">
        <v>10</v>
      </c>
      <c r="B21" s="46">
        <f>'Game Schedule &amp; Roster'!H13</f>
        <v>0</v>
      </c>
      <c r="C21" s="47">
        <f>'Game Schedule &amp; Roster'!I13</f>
        <v>0</v>
      </c>
      <c r="D21" s="46"/>
      <c r="E21" s="46"/>
      <c r="F21" s="46"/>
      <c r="G21" s="46"/>
      <c r="H21" s="46"/>
      <c r="I21" s="46"/>
      <c r="J21" s="26"/>
      <c r="K21" s="13">
        <f t="shared" si="8"/>
        <v>0</v>
      </c>
      <c r="L21" s="54"/>
      <c r="M21" s="53">
        <f t="shared" si="9"/>
        <v>10</v>
      </c>
      <c r="N21" s="33">
        <f t="shared" si="0"/>
        <v>0</v>
      </c>
      <c r="O21" s="44">
        <f t="shared" si="1"/>
        <v>0</v>
      </c>
      <c r="P21" s="46">
        <f t="shared" si="2"/>
        <v>0</v>
      </c>
      <c r="Q21" s="46">
        <f t="shared" si="3"/>
        <v>0</v>
      </c>
      <c r="R21" s="46">
        <f t="shared" si="4"/>
        <v>0</v>
      </c>
      <c r="S21" s="46">
        <f t="shared" si="5"/>
        <v>0</v>
      </c>
      <c r="T21" s="46">
        <f t="shared" si="6"/>
        <v>0</v>
      </c>
      <c r="U21" s="46">
        <f t="shared" si="7"/>
        <v>0</v>
      </c>
    </row>
    <row r="22" spans="1:21" s="13" customFormat="1" ht="22.5" customHeight="1" x14ac:dyDescent="0.2">
      <c r="A22" s="46">
        <v>11</v>
      </c>
      <c r="B22" s="46">
        <f>'Game Schedule &amp; Roster'!H14</f>
        <v>0</v>
      </c>
      <c r="C22" s="47">
        <f>'Game Schedule &amp; Roster'!I14</f>
        <v>0</v>
      </c>
      <c r="D22" s="46"/>
      <c r="E22" s="46"/>
      <c r="F22" s="46"/>
      <c r="G22" s="46"/>
      <c r="H22" s="46"/>
      <c r="I22" s="46"/>
      <c r="J22" s="26"/>
      <c r="K22" s="13">
        <f t="shared" si="8"/>
        <v>0</v>
      </c>
      <c r="L22" s="54"/>
      <c r="M22" s="52">
        <f t="shared" si="9"/>
        <v>11</v>
      </c>
      <c r="N22" s="45">
        <f t="shared" si="0"/>
        <v>0</v>
      </c>
      <c r="O22" s="43">
        <f t="shared" si="1"/>
        <v>0</v>
      </c>
      <c r="P22" s="50">
        <f t="shared" si="2"/>
        <v>0</v>
      </c>
      <c r="Q22" s="50">
        <f t="shared" si="3"/>
        <v>0</v>
      </c>
      <c r="R22" s="50">
        <f t="shared" si="4"/>
        <v>0</v>
      </c>
      <c r="S22" s="50">
        <f t="shared" si="5"/>
        <v>0</v>
      </c>
      <c r="T22" s="50">
        <f t="shared" si="6"/>
        <v>0</v>
      </c>
      <c r="U22" s="50">
        <f t="shared" si="7"/>
        <v>0</v>
      </c>
    </row>
    <row r="23" spans="1:21" s="13" customFormat="1" ht="22.5" customHeight="1" x14ac:dyDescent="0.2">
      <c r="A23" s="46">
        <v>12</v>
      </c>
      <c r="B23" s="46">
        <f>'Game Schedule &amp; Roster'!H15</f>
        <v>0</v>
      </c>
      <c r="C23" s="47">
        <f>'Game Schedule &amp; Roster'!I15</f>
        <v>0</v>
      </c>
      <c r="D23" s="46"/>
      <c r="E23" s="46"/>
      <c r="F23" s="46"/>
      <c r="G23" s="46"/>
      <c r="H23" s="46"/>
      <c r="I23" s="46"/>
      <c r="J23" s="26"/>
      <c r="K23" s="13">
        <f t="shared" si="8"/>
        <v>0</v>
      </c>
      <c r="L23" s="54"/>
      <c r="M23" s="53">
        <f t="shared" si="9"/>
        <v>12</v>
      </c>
      <c r="N23" s="33">
        <f t="shared" si="0"/>
        <v>0</v>
      </c>
      <c r="O23" s="44">
        <f t="shared" si="1"/>
        <v>0</v>
      </c>
      <c r="P23" s="46">
        <f t="shared" si="2"/>
        <v>0</v>
      </c>
      <c r="Q23" s="46">
        <f t="shared" si="3"/>
        <v>0</v>
      </c>
      <c r="R23" s="46">
        <f t="shared" si="4"/>
        <v>0</v>
      </c>
      <c r="S23" s="46">
        <f t="shared" si="5"/>
        <v>0</v>
      </c>
      <c r="T23" s="46">
        <f t="shared" si="6"/>
        <v>0</v>
      </c>
      <c r="U23" s="46">
        <f t="shared" si="7"/>
        <v>0</v>
      </c>
    </row>
    <row r="24" spans="1:21" s="13" customFormat="1" ht="22.5" customHeight="1" x14ac:dyDescent="0.2">
      <c r="A24" s="46">
        <v>13</v>
      </c>
      <c r="B24" s="46">
        <f>'Game Schedule &amp; Roster'!H16</f>
        <v>0</v>
      </c>
      <c r="C24" s="47">
        <f>'Game Schedule &amp; Roster'!I16</f>
        <v>0</v>
      </c>
      <c r="D24" s="46"/>
      <c r="E24" s="46"/>
      <c r="F24" s="46"/>
      <c r="G24" s="46"/>
      <c r="H24" s="46"/>
      <c r="I24" s="46"/>
      <c r="J24" s="26"/>
      <c r="K24" s="13">
        <f t="shared" si="8"/>
        <v>0</v>
      </c>
      <c r="L24" s="54"/>
      <c r="M24" s="52">
        <f t="shared" si="9"/>
        <v>13</v>
      </c>
      <c r="N24" s="45">
        <f t="shared" si="0"/>
        <v>0</v>
      </c>
      <c r="O24" s="43">
        <f t="shared" si="1"/>
        <v>0</v>
      </c>
      <c r="P24" s="50">
        <f t="shared" si="2"/>
        <v>0</v>
      </c>
      <c r="Q24" s="50">
        <f t="shared" si="3"/>
        <v>0</v>
      </c>
      <c r="R24" s="50">
        <f t="shared" si="4"/>
        <v>0</v>
      </c>
      <c r="S24" s="50">
        <f t="shared" si="5"/>
        <v>0</v>
      </c>
      <c r="T24" s="50">
        <f t="shared" si="6"/>
        <v>0</v>
      </c>
      <c r="U24" s="50">
        <f t="shared" si="7"/>
        <v>0</v>
      </c>
    </row>
    <row r="25" spans="1:21" ht="22.5" customHeight="1" x14ac:dyDescent="0.2">
      <c r="A25" s="46">
        <v>14</v>
      </c>
      <c r="B25" s="46">
        <f>'Game Schedule &amp; Roster'!H17</f>
        <v>0</v>
      </c>
      <c r="C25" s="47">
        <f>'Game Schedule &amp; Roster'!I17</f>
        <v>0</v>
      </c>
      <c r="D25" s="46"/>
      <c r="E25" s="46"/>
      <c r="F25" s="46"/>
      <c r="G25" s="46"/>
      <c r="H25" s="46"/>
      <c r="I25" s="46"/>
      <c r="J25" s="26"/>
      <c r="K25" s="13">
        <f t="shared" si="8"/>
        <v>0</v>
      </c>
      <c r="M25" s="53">
        <f t="shared" si="9"/>
        <v>14</v>
      </c>
      <c r="N25" s="33">
        <f t="shared" si="0"/>
        <v>0</v>
      </c>
      <c r="O25" s="44">
        <f t="shared" si="1"/>
        <v>0</v>
      </c>
      <c r="P25" s="46">
        <f t="shared" si="2"/>
        <v>0</v>
      </c>
      <c r="Q25" s="46">
        <f t="shared" si="3"/>
        <v>0</v>
      </c>
      <c r="R25" s="46">
        <f t="shared" si="4"/>
        <v>0</v>
      </c>
      <c r="S25" s="46">
        <f t="shared" si="5"/>
        <v>0</v>
      </c>
      <c r="T25" s="46">
        <f t="shared" si="6"/>
        <v>0</v>
      </c>
      <c r="U25" s="46">
        <f t="shared" si="7"/>
        <v>0</v>
      </c>
    </row>
    <row r="26" spans="1:21" ht="15" x14ac:dyDescent="0.2">
      <c r="A26" s="41"/>
      <c r="B26" s="41"/>
      <c r="C26" s="47"/>
      <c r="D26" s="46"/>
      <c r="E26" s="46"/>
      <c r="F26" s="46"/>
      <c r="G26" s="46"/>
      <c r="H26" s="46"/>
      <c r="I26" s="46"/>
    </row>
    <row r="27" spans="1:21" x14ac:dyDescent="0.2">
      <c r="D27" s="1" t="str">
        <f t="shared" ref="D27:I27" si="10">IF((COUNTIF(D$12:D$25,"P")*COUNTIF(D$12:D$25,"C")*COUNTIF(D$12:D$25,"1")*COUNTIF(D$12:D$25,"2")*COUNTIF(D$12:D$25,"3")*COUNTIF(D$12:D$25,"SS")*COUNTIF(D$12:D$25,"LF")*COUNTIF(D$12:D$25,"CF")*COUNTIF(D$12:D$25,"RF"))=1,"OK","ERROR")</f>
        <v>ERROR</v>
      </c>
      <c r="E27" s="1" t="str">
        <f t="shared" si="10"/>
        <v>ERROR</v>
      </c>
      <c r="F27" s="1" t="str">
        <f t="shared" si="10"/>
        <v>ERROR</v>
      </c>
      <c r="G27" s="1" t="str">
        <f t="shared" si="10"/>
        <v>ERROR</v>
      </c>
      <c r="H27" s="1" t="str">
        <f t="shared" si="10"/>
        <v>ERROR</v>
      </c>
      <c r="I27" s="1" t="str">
        <f t="shared" si="10"/>
        <v>ERROR</v>
      </c>
    </row>
    <row r="28" spans="1:21" x14ac:dyDescent="0.2">
      <c r="C28" t="s">
        <v>28</v>
      </c>
      <c r="D28">
        <f t="shared" ref="D28:I28" si="11">COUNTIF(D$12:D$25,"Sit")</f>
        <v>0</v>
      </c>
      <c r="E28">
        <f t="shared" si="11"/>
        <v>0</v>
      </c>
      <c r="F28">
        <f t="shared" si="11"/>
        <v>0</v>
      </c>
      <c r="G28">
        <f t="shared" si="11"/>
        <v>0</v>
      </c>
      <c r="H28">
        <f t="shared" si="11"/>
        <v>0</v>
      </c>
      <c r="I28">
        <f t="shared" si="11"/>
        <v>0</v>
      </c>
    </row>
    <row r="29" spans="1:21" x14ac:dyDescent="0.2">
      <c r="B29" s="11"/>
      <c r="C29" s="12" t="s">
        <v>16</v>
      </c>
    </row>
    <row r="30" spans="1:21" ht="15" x14ac:dyDescent="0.2">
      <c r="B30" s="27"/>
      <c r="C30" s="28" t="s">
        <v>22</v>
      </c>
      <c r="D30" s="22"/>
      <c r="E30" s="22"/>
      <c r="F30" s="22"/>
      <c r="G30" s="22"/>
      <c r="H30" s="22"/>
      <c r="I30" s="22"/>
    </row>
    <row r="31" spans="1:21" x14ac:dyDescent="0.2">
      <c r="B31" s="29"/>
      <c r="C31" s="28" t="s">
        <v>23</v>
      </c>
    </row>
    <row r="33" spans="1:10" ht="15" x14ac:dyDescent="0.2">
      <c r="A33" s="69"/>
      <c r="B33" s="22"/>
      <c r="C33" s="68"/>
      <c r="D33" s="69"/>
      <c r="E33" s="69"/>
      <c r="F33" s="69"/>
      <c r="G33" s="69"/>
      <c r="H33" s="69"/>
      <c r="I33" s="69"/>
      <c r="J33" s="69"/>
    </row>
    <row r="34" spans="1:10" ht="15" x14ac:dyDescent="0.2">
      <c r="A34" s="69"/>
      <c r="B34" s="22"/>
      <c r="C34" s="68"/>
      <c r="D34" s="69"/>
      <c r="E34" s="69"/>
      <c r="F34" s="69"/>
      <c r="G34" s="69"/>
      <c r="H34" s="69"/>
      <c r="I34" s="69"/>
      <c r="J34" s="69"/>
    </row>
    <row r="35" spans="1:10" ht="15" x14ac:dyDescent="0.2">
      <c r="A35" s="69"/>
      <c r="B35" s="22"/>
      <c r="C35" s="68"/>
      <c r="D35" s="69"/>
      <c r="E35" s="69"/>
      <c r="F35" s="69"/>
      <c r="G35" s="69"/>
      <c r="H35" s="69"/>
      <c r="I35" s="69"/>
      <c r="J35" s="69"/>
    </row>
    <row r="36" spans="1:10" ht="15" x14ac:dyDescent="0.2">
      <c r="A36" s="69"/>
      <c r="B36" s="22"/>
      <c r="C36" s="68"/>
      <c r="D36" s="69"/>
      <c r="E36" s="69"/>
      <c r="F36" s="69"/>
      <c r="G36" s="69"/>
      <c r="H36" s="69"/>
      <c r="I36" s="69"/>
      <c r="J36" s="69"/>
    </row>
    <row r="37" spans="1:10" ht="15" x14ac:dyDescent="0.2">
      <c r="A37" s="69"/>
      <c r="B37" s="22"/>
      <c r="C37" s="68"/>
      <c r="D37" s="69"/>
      <c r="E37" s="69"/>
      <c r="F37" s="69"/>
      <c r="G37" s="69"/>
      <c r="H37" s="69"/>
      <c r="I37" s="69"/>
      <c r="J37" s="69"/>
    </row>
    <row r="38" spans="1:10" ht="15" x14ac:dyDescent="0.2">
      <c r="A38" s="69"/>
      <c r="B38" s="22"/>
      <c r="C38" s="68"/>
      <c r="D38" s="69"/>
      <c r="E38" s="69"/>
      <c r="F38" s="69"/>
      <c r="G38" s="69"/>
      <c r="H38" s="69"/>
      <c r="I38" s="69"/>
      <c r="J38" s="69"/>
    </row>
    <row r="39" spans="1:10" ht="15" x14ac:dyDescent="0.2">
      <c r="A39" s="69"/>
      <c r="B39" s="22"/>
      <c r="C39" s="68"/>
      <c r="D39" s="22"/>
      <c r="E39" s="22"/>
      <c r="F39" s="22"/>
      <c r="G39" s="22"/>
      <c r="H39" s="22"/>
      <c r="I39" s="22"/>
      <c r="J39" s="69"/>
    </row>
    <row r="40" spans="1:10" ht="15" x14ac:dyDescent="0.2">
      <c r="A40" s="69"/>
      <c r="B40" s="22"/>
      <c r="C40" s="68"/>
      <c r="D40" s="22"/>
      <c r="E40" s="22"/>
      <c r="F40" s="22"/>
      <c r="G40" s="22"/>
      <c r="H40" s="22"/>
      <c r="I40" s="22"/>
      <c r="J40" s="69"/>
    </row>
    <row r="41" spans="1:10" x14ac:dyDescent="0.2">
      <c r="A41" s="69"/>
      <c r="B41" s="69"/>
      <c r="C41" s="69"/>
      <c r="D41" s="69"/>
      <c r="E41" s="69"/>
      <c r="F41" s="69"/>
      <c r="G41" s="69"/>
      <c r="H41" s="69"/>
      <c r="I41" s="69"/>
      <c r="J41" s="69"/>
    </row>
    <row r="42" spans="1:10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</row>
    <row r="43" spans="1:10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</row>
    <row r="44" spans="1:10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</row>
    <row r="45" spans="1:10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</row>
    <row r="46" spans="1:10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</row>
    <row r="47" spans="1:10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</row>
    <row r="48" spans="1:10" x14ac:dyDescent="0.2">
      <c r="A48" s="69"/>
      <c r="B48" s="69"/>
      <c r="C48" s="69"/>
      <c r="D48" s="69"/>
      <c r="E48" s="69"/>
      <c r="F48" s="69"/>
      <c r="G48" s="69"/>
      <c r="H48" s="69"/>
      <c r="I48" s="69"/>
      <c r="J48" s="69"/>
    </row>
    <row r="49" spans="1:10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9"/>
    </row>
    <row r="50" spans="1:10" x14ac:dyDescent="0.2">
      <c r="A50" s="69"/>
      <c r="B50" s="69"/>
      <c r="C50" s="69"/>
      <c r="D50" s="69"/>
      <c r="E50" s="69"/>
      <c r="F50" s="69"/>
      <c r="G50" s="69"/>
      <c r="H50" s="69"/>
      <c r="I50" s="69"/>
      <c r="J50" s="69"/>
    </row>
    <row r="51" spans="1:10" x14ac:dyDescent="0.2">
      <c r="A51" s="69"/>
      <c r="B51" s="69"/>
      <c r="C51" s="69"/>
      <c r="D51" s="69"/>
      <c r="E51" s="69"/>
      <c r="F51" s="69"/>
      <c r="G51" s="69"/>
      <c r="H51" s="69"/>
      <c r="I51" s="69"/>
      <c r="J51" s="69"/>
    </row>
    <row r="52" spans="1:10" x14ac:dyDescent="0.2">
      <c r="A52" s="69"/>
      <c r="B52" s="69"/>
      <c r="C52" s="69"/>
      <c r="D52" s="69"/>
      <c r="E52" s="69"/>
      <c r="F52" s="69"/>
      <c r="G52" s="69"/>
      <c r="H52" s="69"/>
      <c r="I52" s="69"/>
      <c r="J52" s="69"/>
    </row>
    <row r="53" spans="1:10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</row>
    <row r="54" spans="1:10" x14ac:dyDescent="0.2">
      <c r="A54" s="69"/>
      <c r="B54" s="69"/>
      <c r="C54" s="69"/>
      <c r="D54" s="69"/>
      <c r="E54" s="69"/>
      <c r="F54" s="69"/>
      <c r="G54" s="69"/>
      <c r="H54" s="69"/>
      <c r="I54" s="69"/>
      <c r="J54" s="69"/>
    </row>
    <row r="55" spans="1:10" x14ac:dyDescent="0.2">
      <c r="A55" s="69"/>
      <c r="B55" s="69"/>
      <c r="C55" s="69"/>
      <c r="D55" s="69"/>
      <c r="E55" s="69"/>
      <c r="F55" s="69"/>
      <c r="G55" s="69"/>
      <c r="H55" s="69"/>
      <c r="I55" s="69"/>
      <c r="J55" s="69"/>
    </row>
    <row r="56" spans="1:10" x14ac:dyDescent="0.2">
      <c r="A56" s="69"/>
      <c r="B56" s="69"/>
      <c r="C56" s="69"/>
      <c r="D56" s="69"/>
      <c r="E56" s="69"/>
      <c r="F56" s="69"/>
      <c r="G56" s="69"/>
      <c r="H56" s="69"/>
      <c r="I56" s="69"/>
      <c r="J56" s="69"/>
    </row>
    <row r="57" spans="1:10" x14ac:dyDescent="0.2">
      <c r="A57" s="69"/>
      <c r="B57" s="69"/>
      <c r="C57" s="69"/>
      <c r="D57" s="69"/>
      <c r="E57" s="69"/>
      <c r="F57" s="69"/>
      <c r="G57" s="69"/>
      <c r="H57" s="69"/>
      <c r="I57" s="69"/>
      <c r="J57" s="69"/>
    </row>
    <row r="58" spans="1:10" x14ac:dyDescent="0.2">
      <c r="A58" s="69"/>
      <c r="B58" s="69"/>
      <c r="C58" s="69"/>
      <c r="D58" s="69"/>
      <c r="E58" s="69"/>
      <c r="F58" s="69"/>
      <c r="G58" s="69"/>
      <c r="H58" s="69"/>
      <c r="I58" s="69"/>
      <c r="J58" s="69"/>
    </row>
    <row r="59" spans="1:10" x14ac:dyDescent="0.2">
      <c r="A59" s="69"/>
      <c r="B59" s="69"/>
      <c r="C59" s="69"/>
      <c r="D59" s="69"/>
      <c r="E59" s="69"/>
      <c r="F59" s="69"/>
      <c r="G59" s="69"/>
      <c r="H59" s="69"/>
      <c r="I59" s="69"/>
      <c r="J59" s="69"/>
    </row>
    <row r="60" spans="1:10" x14ac:dyDescent="0.2">
      <c r="A60" s="69"/>
      <c r="B60" s="69"/>
      <c r="C60" s="69"/>
      <c r="D60" s="69"/>
      <c r="E60" s="69"/>
      <c r="F60" s="69"/>
      <c r="G60" s="69"/>
      <c r="H60" s="69"/>
      <c r="I60" s="69"/>
      <c r="J60" s="69"/>
    </row>
    <row r="61" spans="1:10" x14ac:dyDescent="0.2">
      <c r="A61" s="69"/>
      <c r="B61" s="69"/>
      <c r="C61" s="69"/>
      <c r="D61" s="69"/>
      <c r="E61" s="69"/>
      <c r="F61" s="69"/>
      <c r="G61" s="69"/>
      <c r="H61" s="69"/>
      <c r="I61" s="69"/>
      <c r="J61" s="69"/>
    </row>
    <row r="62" spans="1:10" x14ac:dyDescent="0.2">
      <c r="A62" s="69"/>
      <c r="B62" s="69"/>
      <c r="C62" s="69"/>
      <c r="D62" s="69"/>
      <c r="E62" s="69"/>
      <c r="F62" s="69"/>
      <c r="G62" s="69"/>
      <c r="H62" s="69"/>
      <c r="I62" s="69"/>
      <c r="J62" s="69"/>
    </row>
    <row r="63" spans="1:10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</row>
    <row r="64" spans="1:10" x14ac:dyDescent="0.2">
      <c r="A64" s="69"/>
      <c r="B64" s="69"/>
      <c r="C64" s="69"/>
      <c r="D64" s="69"/>
      <c r="E64" s="69"/>
      <c r="F64" s="69"/>
      <c r="G64" s="69"/>
      <c r="H64" s="69"/>
      <c r="I64" s="69"/>
      <c r="J64" s="69"/>
    </row>
    <row r="65" spans="1:10" x14ac:dyDescent="0.2">
      <c r="A65" s="69"/>
      <c r="B65" s="69"/>
      <c r="C65" s="69"/>
      <c r="D65" s="69"/>
      <c r="E65" s="69"/>
      <c r="F65" s="69"/>
      <c r="G65" s="69"/>
      <c r="H65" s="69"/>
      <c r="I65" s="69"/>
      <c r="J65" s="69"/>
    </row>
    <row r="66" spans="1:10" x14ac:dyDescent="0.2">
      <c r="A66" s="69"/>
      <c r="B66" s="69"/>
      <c r="C66" s="69"/>
      <c r="D66" s="69"/>
      <c r="E66" s="69"/>
      <c r="F66" s="69"/>
      <c r="G66" s="69"/>
      <c r="H66" s="69"/>
      <c r="I66" s="69"/>
      <c r="J66" s="69"/>
    </row>
  </sheetData>
  <mergeCells count="4">
    <mergeCell ref="D10:I10"/>
    <mergeCell ref="M10:O10"/>
    <mergeCell ref="M1:U1"/>
    <mergeCell ref="P10:U10"/>
  </mergeCells>
  <phoneticPr fontId="0" type="noConversion"/>
  <conditionalFormatting sqref="O9">
    <cfRule type="cellIs" dxfId="19" priority="1" stopIfTrue="1" operator="equal">
      <formula>"LFC-Home"</formula>
    </cfRule>
    <cfRule type="cellIs" dxfId="18" priority="2" stopIfTrue="1" operator="equal">
      <formula>"UF-Home"</formula>
    </cfRule>
  </conditionalFormatting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zoomScale="75" workbookViewId="0"/>
  </sheetViews>
  <sheetFormatPr defaultColWidth="8.85546875" defaultRowHeight="12.75" x14ac:dyDescent="0.2"/>
  <cols>
    <col min="1" max="1" width="9.140625" customWidth="1"/>
    <col min="2" max="2" width="15.140625" customWidth="1"/>
    <col min="3" max="3" width="22.28515625" bestFit="1" customWidth="1"/>
    <col min="4" max="9" width="7.42578125" customWidth="1"/>
    <col min="10" max="10" width="8.85546875" customWidth="1"/>
    <col min="11" max="11" width="12" bestFit="1" customWidth="1"/>
    <col min="12" max="12" width="8.85546875" style="16" customWidth="1"/>
    <col min="13" max="13" width="14.85546875" bestFit="1" customWidth="1"/>
    <col min="14" max="14" width="15.140625" customWidth="1"/>
    <col min="15" max="15" width="26" customWidth="1"/>
  </cols>
  <sheetData>
    <row r="1" spans="1:21" ht="20.25" x14ac:dyDescent="0.3">
      <c r="A1" s="10"/>
      <c r="B1" s="10"/>
      <c r="C1" s="10"/>
      <c r="D1" s="10"/>
      <c r="E1" s="10"/>
      <c r="F1" s="10"/>
      <c r="G1" s="10"/>
      <c r="H1" s="10"/>
      <c r="I1" s="10"/>
      <c r="M1" s="75" t="str">
        <f>'Game Schedule &amp; Roster'!A1</f>
        <v xml:space="preserve"> "Enter Your Team Name"</v>
      </c>
      <c r="N1" s="75"/>
      <c r="O1" s="75"/>
      <c r="P1" s="75"/>
      <c r="Q1" s="75"/>
      <c r="R1" s="75"/>
      <c r="S1" s="75"/>
      <c r="T1" s="75"/>
      <c r="U1" s="75"/>
    </row>
    <row r="5" spans="1:21" ht="15" x14ac:dyDescent="0.2">
      <c r="B5" s="7"/>
      <c r="C5" s="7"/>
      <c r="N5" s="7" t="s">
        <v>13</v>
      </c>
      <c r="O5" s="7">
        <v>5</v>
      </c>
    </row>
    <row r="6" spans="1:21" ht="15" x14ac:dyDescent="0.2">
      <c r="B6" s="7"/>
      <c r="C6" s="55"/>
      <c r="N6" s="7" t="s">
        <v>12</v>
      </c>
      <c r="O6" s="55">
        <f>VLOOKUP($O$5,'Game Schedule &amp; Roster'!$A$4:$F$17,2)</f>
        <v>0</v>
      </c>
    </row>
    <row r="7" spans="1:21" ht="15" x14ac:dyDescent="0.2">
      <c r="B7" s="7"/>
      <c r="C7" s="67"/>
      <c r="N7" s="7" t="s">
        <v>38</v>
      </c>
      <c r="O7" s="67">
        <f>VLOOKUP($O$5,'Game Schedule &amp; Roster'!$A$4:$F$17,3)</f>
        <v>0</v>
      </c>
    </row>
    <row r="8" spans="1:21" ht="15" x14ac:dyDescent="0.2">
      <c r="B8" s="7"/>
      <c r="C8" s="31"/>
      <c r="N8" s="7" t="s">
        <v>11</v>
      </c>
      <c r="O8" s="31">
        <f>VLOOKUP($O$5,'Game Schedule &amp; Roster'!$A$4:$F$17,4)</f>
        <v>0</v>
      </c>
    </row>
    <row r="9" spans="1:21" ht="15" x14ac:dyDescent="0.2">
      <c r="B9" s="7"/>
      <c r="C9" s="31"/>
      <c r="N9" s="7" t="s">
        <v>14</v>
      </c>
      <c r="O9" s="31" t="str">
        <f>CONCATENATE(VLOOKUP($O$5,'Game Schedule &amp; Roster'!$A$4:$F$17,6),"-",VLOOKUP($O$5,'Game Schedule &amp; Roster'!$A$4:$F$17,5))</f>
        <v>-</v>
      </c>
    </row>
    <row r="10" spans="1:21" x14ac:dyDescent="0.2">
      <c r="D10" s="74" t="s">
        <v>3</v>
      </c>
      <c r="E10" s="74"/>
      <c r="F10" s="74"/>
      <c r="G10" s="74"/>
      <c r="H10" s="74"/>
      <c r="I10" s="74"/>
      <c r="K10" s="1" t="s">
        <v>29</v>
      </c>
      <c r="M10" s="74" t="str">
        <f>CONCATENATE(A1," Batting Line-Up")</f>
        <v xml:space="preserve"> Batting Line-Up</v>
      </c>
      <c r="N10" s="74"/>
      <c r="O10" s="74"/>
      <c r="P10" s="74" t="s">
        <v>3</v>
      </c>
      <c r="Q10" s="74"/>
      <c r="R10" s="74"/>
      <c r="S10" s="74"/>
      <c r="T10" s="74"/>
      <c r="U10" s="74"/>
    </row>
    <row r="11" spans="1:21" ht="15.75" x14ac:dyDescent="0.25">
      <c r="A11" s="8" t="s">
        <v>30</v>
      </c>
      <c r="B11" s="9" t="s">
        <v>1</v>
      </c>
      <c r="C11" s="9" t="s">
        <v>2</v>
      </c>
      <c r="D11" s="9">
        <v>1</v>
      </c>
      <c r="E11" s="9">
        <v>2</v>
      </c>
      <c r="F11" s="9">
        <v>3</v>
      </c>
      <c r="G11" s="9">
        <v>4</v>
      </c>
      <c r="H11" s="9">
        <v>5</v>
      </c>
      <c r="I11" s="9">
        <v>6</v>
      </c>
      <c r="M11" s="51" t="s">
        <v>30</v>
      </c>
      <c r="N11" s="8" t="s">
        <v>1</v>
      </c>
      <c r="O11" s="9" t="s">
        <v>2</v>
      </c>
      <c r="P11" s="9">
        <v>1</v>
      </c>
      <c r="Q11" s="9">
        <v>2</v>
      </c>
      <c r="R11" s="9">
        <v>3</v>
      </c>
      <c r="S11" s="9">
        <v>4</v>
      </c>
      <c r="T11" s="9">
        <v>5</v>
      </c>
      <c r="U11" s="9">
        <v>6</v>
      </c>
    </row>
    <row r="12" spans="1:21" ht="22.5" customHeight="1" x14ac:dyDescent="0.2">
      <c r="A12" s="49">
        <v>1</v>
      </c>
      <c r="B12" s="46">
        <f>'Game Schedule &amp; Roster'!H4</f>
        <v>23</v>
      </c>
      <c r="C12" s="47" t="str">
        <f>'Game Schedule &amp; Roster'!I4</f>
        <v>Smith</v>
      </c>
      <c r="D12" s="46"/>
      <c r="E12" s="46"/>
      <c r="F12" s="46"/>
      <c r="G12" s="46"/>
      <c r="H12" s="46"/>
      <c r="I12" s="46"/>
      <c r="J12" s="26"/>
      <c r="K12">
        <f>COUNTIF($D12:$I12,"Sit")</f>
        <v>0</v>
      </c>
      <c r="L12" s="54"/>
      <c r="M12" s="52">
        <v>1</v>
      </c>
      <c r="N12" s="45">
        <f t="shared" ref="N12:N25" si="0">VLOOKUP($M12,$A$12:$C$25,2,FALSE)</f>
        <v>23</v>
      </c>
      <c r="O12" s="43" t="str">
        <f t="shared" ref="O12:O25" si="1">VLOOKUP($M12,$A$12:$C$25,3,FALSE)</f>
        <v>Smith</v>
      </c>
      <c r="P12" s="50">
        <f t="shared" ref="P12:P25" si="2">VLOOKUP($M12,$A$12:$I$25,4,FALSE)</f>
        <v>0</v>
      </c>
      <c r="Q12" s="50">
        <f t="shared" ref="Q12:Q25" si="3">VLOOKUP($M12,$A$12:$I$25,5,FALSE)</f>
        <v>0</v>
      </c>
      <c r="R12" s="50">
        <f t="shared" ref="R12:R25" si="4">VLOOKUP($M12,$A$12:$I$25,6,FALSE)</f>
        <v>0</v>
      </c>
      <c r="S12" s="50">
        <f t="shared" ref="S12:S25" si="5">VLOOKUP($M12,$A$12:$I$25,7,FALSE)</f>
        <v>0</v>
      </c>
      <c r="T12" s="50">
        <f t="shared" ref="T12:T25" si="6">VLOOKUP($M12,$A$12:$I$25,8,FALSE)</f>
        <v>0</v>
      </c>
      <c r="U12" s="50">
        <f t="shared" ref="U12:U25" si="7">VLOOKUP($M12,$A$12:$I$25,9,FALSE)</f>
        <v>0</v>
      </c>
    </row>
    <row r="13" spans="1:21" ht="22.5" customHeight="1" x14ac:dyDescent="0.2">
      <c r="A13" s="49">
        <v>2</v>
      </c>
      <c r="B13" s="46">
        <f>'Game Schedule &amp; Roster'!H5</f>
        <v>11</v>
      </c>
      <c r="C13" s="47" t="str">
        <f>'Game Schedule &amp; Roster'!I5</f>
        <v>Jones</v>
      </c>
      <c r="D13" s="46"/>
      <c r="E13" s="46"/>
      <c r="F13" s="46"/>
      <c r="G13" s="46"/>
      <c r="H13" s="46"/>
      <c r="I13" s="46"/>
      <c r="J13" s="26"/>
      <c r="K13">
        <f t="shared" ref="K13:K25" si="8">COUNTIF($D13:$I13,"Sit")</f>
        <v>0</v>
      </c>
      <c r="L13" s="54"/>
      <c r="M13" s="53">
        <f>+M12+1</f>
        <v>2</v>
      </c>
      <c r="N13" s="33">
        <f t="shared" si="0"/>
        <v>11</v>
      </c>
      <c r="O13" s="44" t="str">
        <f t="shared" si="1"/>
        <v>Jones</v>
      </c>
      <c r="P13" s="46">
        <f t="shared" si="2"/>
        <v>0</v>
      </c>
      <c r="Q13" s="46">
        <f t="shared" si="3"/>
        <v>0</v>
      </c>
      <c r="R13" s="46">
        <f t="shared" si="4"/>
        <v>0</v>
      </c>
      <c r="S13" s="46">
        <f t="shared" si="5"/>
        <v>0</v>
      </c>
      <c r="T13" s="46">
        <f t="shared" si="6"/>
        <v>0</v>
      </c>
      <c r="U13" s="46">
        <f t="shared" si="7"/>
        <v>0</v>
      </c>
    </row>
    <row r="14" spans="1:21" s="13" customFormat="1" ht="22.5" customHeight="1" x14ac:dyDescent="0.2">
      <c r="A14" s="49">
        <v>3</v>
      </c>
      <c r="B14" s="46">
        <f>'Game Schedule &amp; Roster'!H6</f>
        <v>0</v>
      </c>
      <c r="C14" s="47">
        <f>'Game Schedule &amp; Roster'!I6</f>
        <v>0</v>
      </c>
      <c r="D14" s="46"/>
      <c r="E14" s="46"/>
      <c r="F14" s="46"/>
      <c r="G14" s="46"/>
      <c r="H14" s="46"/>
      <c r="I14" s="46"/>
      <c r="J14" s="26"/>
      <c r="K14" s="13">
        <f t="shared" si="8"/>
        <v>0</v>
      </c>
      <c r="L14" s="54"/>
      <c r="M14" s="52">
        <f t="shared" ref="M14:M25" si="9">+M13+1</f>
        <v>3</v>
      </c>
      <c r="N14" s="45">
        <f t="shared" si="0"/>
        <v>0</v>
      </c>
      <c r="O14" s="43">
        <f t="shared" si="1"/>
        <v>0</v>
      </c>
      <c r="P14" s="50">
        <f t="shared" si="2"/>
        <v>0</v>
      </c>
      <c r="Q14" s="50">
        <f t="shared" si="3"/>
        <v>0</v>
      </c>
      <c r="R14" s="50">
        <f t="shared" si="4"/>
        <v>0</v>
      </c>
      <c r="S14" s="50">
        <f t="shared" si="5"/>
        <v>0</v>
      </c>
      <c r="T14" s="50">
        <f t="shared" si="6"/>
        <v>0</v>
      </c>
      <c r="U14" s="50">
        <f t="shared" si="7"/>
        <v>0</v>
      </c>
    </row>
    <row r="15" spans="1:21" s="13" customFormat="1" ht="22.5" customHeight="1" x14ac:dyDescent="0.2">
      <c r="A15" s="46">
        <v>4</v>
      </c>
      <c r="B15" s="46">
        <f>'Game Schedule &amp; Roster'!H7</f>
        <v>0</v>
      </c>
      <c r="C15" s="47">
        <f>'Game Schedule &amp; Roster'!I7</f>
        <v>0</v>
      </c>
      <c r="D15" s="46"/>
      <c r="E15" s="46"/>
      <c r="F15" s="46"/>
      <c r="G15" s="46"/>
      <c r="H15" s="46"/>
      <c r="I15" s="46"/>
      <c r="J15" s="26"/>
      <c r="K15" s="13">
        <f t="shared" si="8"/>
        <v>0</v>
      </c>
      <c r="L15" s="54"/>
      <c r="M15" s="53">
        <f t="shared" si="9"/>
        <v>4</v>
      </c>
      <c r="N15" s="33">
        <f t="shared" si="0"/>
        <v>0</v>
      </c>
      <c r="O15" s="44">
        <f t="shared" si="1"/>
        <v>0</v>
      </c>
      <c r="P15" s="46">
        <f t="shared" si="2"/>
        <v>0</v>
      </c>
      <c r="Q15" s="46">
        <f t="shared" si="3"/>
        <v>0</v>
      </c>
      <c r="R15" s="46">
        <f t="shared" si="4"/>
        <v>0</v>
      </c>
      <c r="S15" s="46">
        <f t="shared" si="5"/>
        <v>0</v>
      </c>
      <c r="T15" s="46">
        <f t="shared" si="6"/>
        <v>0</v>
      </c>
      <c r="U15" s="46">
        <f t="shared" si="7"/>
        <v>0</v>
      </c>
    </row>
    <row r="16" spans="1:21" s="13" customFormat="1" ht="22.5" customHeight="1" x14ac:dyDescent="0.2">
      <c r="A16" s="46">
        <v>5</v>
      </c>
      <c r="B16" s="46">
        <f>'Game Schedule &amp; Roster'!H8</f>
        <v>0</v>
      </c>
      <c r="C16" s="47">
        <f>'Game Schedule &amp; Roster'!I8</f>
        <v>0</v>
      </c>
      <c r="D16" s="46"/>
      <c r="E16" s="46"/>
      <c r="F16" s="46"/>
      <c r="G16" s="46"/>
      <c r="H16" s="46"/>
      <c r="I16" s="46"/>
      <c r="J16" s="26"/>
      <c r="K16" s="13">
        <f t="shared" si="8"/>
        <v>0</v>
      </c>
      <c r="L16" s="54"/>
      <c r="M16" s="52">
        <f t="shared" si="9"/>
        <v>5</v>
      </c>
      <c r="N16" s="45">
        <f t="shared" si="0"/>
        <v>0</v>
      </c>
      <c r="O16" s="43">
        <f t="shared" si="1"/>
        <v>0</v>
      </c>
      <c r="P16" s="50">
        <f t="shared" si="2"/>
        <v>0</v>
      </c>
      <c r="Q16" s="50">
        <f t="shared" si="3"/>
        <v>0</v>
      </c>
      <c r="R16" s="50">
        <f t="shared" si="4"/>
        <v>0</v>
      </c>
      <c r="S16" s="50">
        <f t="shared" si="5"/>
        <v>0</v>
      </c>
      <c r="T16" s="50">
        <f t="shared" si="6"/>
        <v>0</v>
      </c>
      <c r="U16" s="50">
        <f t="shared" si="7"/>
        <v>0</v>
      </c>
    </row>
    <row r="17" spans="1:21" s="13" customFormat="1" ht="22.5" customHeight="1" x14ac:dyDescent="0.2">
      <c r="A17" s="46">
        <v>6</v>
      </c>
      <c r="B17" s="46">
        <f>'Game Schedule &amp; Roster'!H9</f>
        <v>0</v>
      </c>
      <c r="C17" s="47">
        <f>'Game Schedule &amp; Roster'!I9</f>
        <v>0</v>
      </c>
      <c r="D17" s="46"/>
      <c r="E17" s="46"/>
      <c r="F17" s="46"/>
      <c r="G17" s="46"/>
      <c r="H17" s="46"/>
      <c r="I17" s="46"/>
      <c r="J17" s="26"/>
      <c r="K17" s="13">
        <f t="shared" si="8"/>
        <v>0</v>
      </c>
      <c r="L17" s="54"/>
      <c r="M17" s="53">
        <f t="shared" si="9"/>
        <v>6</v>
      </c>
      <c r="N17" s="33">
        <f t="shared" si="0"/>
        <v>0</v>
      </c>
      <c r="O17" s="44">
        <f t="shared" si="1"/>
        <v>0</v>
      </c>
      <c r="P17" s="46">
        <f t="shared" si="2"/>
        <v>0</v>
      </c>
      <c r="Q17" s="46">
        <f t="shared" si="3"/>
        <v>0</v>
      </c>
      <c r="R17" s="46">
        <f t="shared" si="4"/>
        <v>0</v>
      </c>
      <c r="S17" s="46">
        <f t="shared" si="5"/>
        <v>0</v>
      </c>
      <c r="T17" s="46">
        <f t="shared" si="6"/>
        <v>0</v>
      </c>
      <c r="U17" s="46">
        <f t="shared" si="7"/>
        <v>0</v>
      </c>
    </row>
    <row r="18" spans="1:21" ht="22.5" customHeight="1" x14ac:dyDescent="0.2">
      <c r="A18" s="46">
        <v>7</v>
      </c>
      <c r="B18" s="46">
        <f>'Game Schedule &amp; Roster'!H10</f>
        <v>0</v>
      </c>
      <c r="C18" s="47">
        <f>'Game Schedule &amp; Roster'!I10</f>
        <v>0</v>
      </c>
      <c r="D18" s="46"/>
      <c r="E18" s="46"/>
      <c r="F18" s="46"/>
      <c r="G18" s="46"/>
      <c r="H18" s="46"/>
      <c r="I18" s="46"/>
      <c r="J18" s="26"/>
      <c r="K18" s="13">
        <f t="shared" si="8"/>
        <v>0</v>
      </c>
      <c r="L18" s="54"/>
      <c r="M18" s="52">
        <f t="shared" si="9"/>
        <v>7</v>
      </c>
      <c r="N18" s="45">
        <f t="shared" si="0"/>
        <v>0</v>
      </c>
      <c r="O18" s="43">
        <f t="shared" si="1"/>
        <v>0</v>
      </c>
      <c r="P18" s="50">
        <f t="shared" si="2"/>
        <v>0</v>
      </c>
      <c r="Q18" s="50">
        <f t="shared" si="3"/>
        <v>0</v>
      </c>
      <c r="R18" s="50">
        <f t="shared" si="4"/>
        <v>0</v>
      </c>
      <c r="S18" s="50">
        <f t="shared" si="5"/>
        <v>0</v>
      </c>
      <c r="T18" s="50">
        <f t="shared" si="6"/>
        <v>0</v>
      </c>
      <c r="U18" s="50">
        <f t="shared" si="7"/>
        <v>0</v>
      </c>
    </row>
    <row r="19" spans="1:21" s="13" customFormat="1" ht="22.5" customHeight="1" x14ac:dyDescent="0.2">
      <c r="A19" s="46">
        <v>8</v>
      </c>
      <c r="B19" s="46">
        <f>'Game Schedule &amp; Roster'!H11</f>
        <v>0</v>
      </c>
      <c r="C19" s="47">
        <f>'Game Schedule &amp; Roster'!I11</f>
        <v>0</v>
      </c>
      <c r="D19" s="46"/>
      <c r="E19" s="46"/>
      <c r="F19" s="46"/>
      <c r="G19" s="46"/>
      <c r="H19" s="46"/>
      <c r="I19" s="46"/>
      <c r="J19" s="26"/>
      <c r="K19" s="13">
        <f t="shared" si="8"/>
        <v>0</v>
      </c>
      <c r="L19" s="54"/>
      <c r="M19" s="53">
        <f t="shared" si="9"/>
        <v>8</v>
      </c>
      <c r="N19" s="33">
        <f t="shared" si="0"/>
        <v>0</v>
      </c>
      <c r="O19" s="44">
        <f t="shared" si="1"/>
        <v>0</v>
      </c>
      <c r="P19" s="46">
        <f t="shared" si="2"/>
        <v>0</v>
      </c>
      <c r="Q19" s="46">
        <f t="shared" si="3"/>
        <v>0</v>
      </c>
      <c r="R19" s="46">
        <f t="shared" si="4"/>
        <v>0</v>
      </c>
      <c r="S19" s="46">
        <f t="shared" si="5"/>
        <v>0</v>
      </c>
      <c r="T19" s="46">
        <f t="shared" si="6"/>
        <v>0</v>
      </c>
      <c r="U19" s="46">
        <f t="shared" si="7"/>
        <v>0</v>
      </c>
    </row>
    <row r="20" spans="1:21" s="13" customFormat="1" ht="22.5" customHeight="1" x14ac:dyDescent="0.2">
      <c r="A20" s="46">
        <v>9</v>
      </c>
      <c r="B20" s="46">
        <f>'Game Schedule &amp; Roster'!H12</f>
        <v>0</v>
      </c>
      <c r="C20" s="47">
        <f>'Game Schedule &amp; Roster'!I12</f>
        <v>0</v>
      </c>
      <c r="D20" s="46"/>
      <c r="E20" s="46"/>
      <c r="F20" s="46"/>
      <c r="G20" s="46"/>
      <c r="H20" s="46"/>
      <c r="I20" s="46"/>
      <c r="J20" s="26"/>
      <c r="K20" s="13">
        <f t="shared" si="8"/>
        <v>0</v>
      </c>
      <c r="L20" s="54"/>
      <c r="M20" s="52">
        <f t="shared" si="9"/>
        <v>9</v>
      </c>
      <c r="N20" s="45">
        <f t="shared" si="0"/>
        <v>0</v>
      </c>
      <c r="O20" s="43">
        <f t="shared" si="1"/>
        <v>0</v>
      </c>
      <c r="P20" s="50">
        <f t="shared" si="2"/>
        <v>0</v>
      </c>
      <c r="Q20" s="50">
        <f t="shared" si="3"/>
        <v>0</v>
      </c>
      <c r="R20" s="50">
        <f t="shared" si="4"/>
        <v>0</v>
      </c>
      <c r="S20" s="50">
        <f t="shared" si="5"/>
        <v>0</v>
      </c>
      <c r="T20" s="50">
        <f t="shared" si="6"/>
        <v>0</v>
      </c>
      <c r="U20" s="50">
        <f t="shared" si="7"/>
        <v>0</v>
      </c>
    </row>
    <row r="21" spans="1:21" s="13" customFormat="1" ht="22.5" customHeight="1" x14ac:dyDescent="0.2">
      <c r="A21" s="46">
        <v>10</v>
      </c>
      <c r="B21" s="46">
        <f>'Game Schedule &amp; Roster'!H13</f>
        <v>0</v>
      </c>
      <c r="C21" s="47">
        <f>'Game Schedule &amp; Roster'!I13</f>
        <v>0</v>
      </c>
      <c r="D21" s="46"/>
      <c r="E21" s="46"/>
      <c r="F21" s="46"/>
      <c r="G21" s="46"/>
      <c r="H21" s="46"/>
      <c r="I21" s="46"/>
      <c r="J21" s="26"/>
      <c r="K21" s="13">
        <f t="shared" si="8"/>
        <v>0</v>
      </c>
      <c r="L21" s="54"/>
      <c r="M21" s="53">
        <f t="shared" si="9"/>
        <v>10</v>
      </c>
      <c r="N21" s="33">
        <f t="shared" si="0"/>
        <v>0</v>
      </c>
      <c r="O21" s="44">
        <f t="shared" si="1"/>
        <v>0</v>
      </c>
      <c r="P21" s="46">
        <f t="shared" si="2"/>
        <v>0</v>
      </c>
      <c r="Q21" s="46">
        <f t="shared" si="3"/>
        <v>0</v>
      </c>
      <c r="R21" s="46">
        <f t="shared" si="4"/>
        <v>0</v>
      </c>
      <c r="S21" s="46">
        <f t="shared" si="5"/>
        <v>0</v>
      </c>
      <c r="T21" s="46">
        <f t="shared" si="6"/>
        <v>0</v>
      </c>
      <c r="U21" s="46">
        <f t="shared" si="7"/>
        <v>0</v>
      </c>
    </row>
    <row r="22" spans="1:21" s="13" customFormat="1" ht="22.5" customHeight="1" x14ac:dyDescent="0.2">
      <c r="A22" s="46">
        <v>11</v>
      </c>
      <c r="B22" s="46">
        <f>'Game Schedule &amp; Roster'!H14</f>
        <v>0</v>
      </c>
      <c r="C22" s="47">
        <f>'Game Schedule &amp; Roster'!I14</f>
        <v>0</v>
      </c>
      <c r="D22" s="46"/>
      <c r="E22" s="46"/>
      <c r="F22" s="46"/>
      <c r="G22" s="46"/>
      <c r="H22" s="46"/>
      <c r="I22" s="46"/>
      <c r="J22" s="26"/>
      <c r="K22" s="13">
        <f t="shared" si="8"/>
        <v>0</v>
      </c>
      <c r="L22" s="54"/>
      <c r="M22" s="52">
        <f t="shared" si="9"/>
        <v>11</v>
      </c>
      <c r="N22" s="45">
        <f t="shared" si="0"/>
        <v>0</v>
      </c>
      <c r="O22" s="43">
        <f t="shared" si="1"/>
        <v>0</v>
      </c>
      <c r="P22" s="50">
        <f t="shared" si="2"/>
        <v>0</v>
      </c>
      <c r="Q22" s="50">
        <f t="shared" si="3"/>
        <v>0</v>
      </c>
      <c r="R22" s="50">
        <f t="shared" si="4"/>
        <v>0</v>
      </c>
      <c r="S22" s="50">
        <f t="shared" si="5"/>
        <v>0</v>
      </c>
      <c r="T22" s="50">
        <f t="shared" si="6"/>
        <v>0</v>
      </c>
      <c r="U22" s="50">
        <f t="shared" si="7"/>
        <v>0</v>
      </c>
    </row>
    <row r="23" spans="1:21" s="13" customFormat="1" ht="22.5" customHeight="1" x14ac:dyDescent="0.2">
      <c r="A23" s="46">
        <v>12</v>
      </c>
      <c r="B23" s="46">
        <f>'Game Schedule &amp; Roster'!H15</f>
        <v>0</v>
      </c>
      <c r="C23" s="47">
        <f>'Game Schedule &amp; Roster'!I15</f>
        <v>0</v>
      </c>
      <c r="D23" s="46"/>
      <c r="E23" s="46"/>
      <c r="F23" s="46"/>
      <c r="G23" s="46"/>
      <c r="H23" s="46"/>
      <c r="I23" s="46"/>
      <c r="J23" s="26"/>
      <c r="K23" s="13">
        <f t="shared" si="8"/>
        <v>0</v>
      </c>
      <c r="L23" s="54"/>
      <c r="M23" s="53">
        <f t="shared" si="9"/>
        <v>12</v>
      </c>
      <c r="N23" s="33">
        <f t="shared" si="0"/>
        <v>0</v>
      </c>
      <c r="O23" s="44">
        <f t="shared" si="1"/>
        <v>0</v>
      </c>
      <c r="P23" s="46">
        <f t="shared" si="2"/>
        <v>0</v>
      </c>
      <c r="Q23" s="46">
        <f t="shared" si="3"/>
        <v>0</v>
      </c>
      <c r="R23" s="46">
        <f t="shared" si="4"/>
        <v>0</v>
      </c>
      <c r="S23" s="46">
        <f t="shared" si="5"/>
        <v>0</v>
      </c>
      <c r="T23" s="46">
        <f t="shared" si="6"/>
        <v>0</v>
      </c>
      <c r="U23" s="46">
        <f t="shared" si="7"/>
        <v>0</v>
      </c>
    </row>
    <row r="24" spans="1:21" s="13" customFormat="1" ht="22.5" customHeight="1" x14ac:dyDescent="0.2">
      <c r="A24" s="46">
        <v>13</v>
      </c>
      <c r="B24" s="46">
        <f>'Game Schedule &amp; Roster'!H16</f>
        <v>0</v>
      </c>
      <c r="C24" s="47">
        <f>'Game Schedule &amp; Roster'!I16</f>
        <v>0</v>
      </c>
      <c r="D24" s="46"/>
      <c r="E24" s="46"/>
      <c r="F24" s="46"/>
      <c r="G24" s="46"/>
      <c r="H24" s="46"/>
      <c r="I24" s="46"/>
      <c r="J24" s="26"/>
      <c r="K24" s="13">
        <f t="shared" si="8"/>
        <v>0</v>
      </c>
      <c r="L24" s="54"/>
      <c r="M24" s="52">
        <f t="shared" si="9"/>
        <v>13</v>
      </c>
      <c r="N24" s="45">
        <f t="shared" si="0"/>
        <v>0</v>
      </c>
      <c r="O24" s="43">
        <f t="shared" si="1"/>
        <v>0</v>
      </c>
      <c r="P24" s="50">
        <f t="shared" si="2"/>
        <v>0</v>
      </c>
      <c r="Q24" s="50">
        <f t="shared" si="3"/>
        <v>0</v>
      </c>
      <c r="R24" s="50">
        <f t="shared" si="4"/>
        <v>0</v>
      </c>
      <c r="S24" s="50">
        <f t="shared" si="5"/>
        <v>0</v>
      </c>
      <c r="T24" s="50">
        <f t="shared" si="6"/>
        <v>0</v>
      </c>
      <c r="U24" s="50">
        <f t="shared" si="7"/>
        <v>0</v>
      </c>
    </row>
    <row r="25" spans="1:21" ht="22.5" customHeight="1" x14ac:dyDescent="0.2">
      <c r="A25" s="46">
        <v>14</v>
      </c>
      <c r="B25" s="46">
        <f>'Game Schedule &amp; Roster'!H17</f>
        <v>0</v>
      </c>
      <c r="C25" s="47">
        <f>'Game Schedule &amp; Roster'!I17</f>
        <v>0</v>
      </c>
      <c r="D25" s="46"/>
      <c r="E25" s="46"/>
      <c r="F25" s="46"/>
      <c r="G25" s="46"/>
      <c r="H25" s="46"/>
      <c r="I25" s="46"/>
      <c r="J25" s="26"/>
      <c r="K25" s="13">
        <f t="shared" si="8"/>
        <v>0</v>
      </c>
      <c r="M25" s="53">
        <f t="shared" si="9"/>
        <v>14</v>
      </c>
      <c r="N25" s="33">
        <f t="shared" si="0"/>
        <v>0</v>
      </c>
      <c r="O25" s="44">
        <f t="shared" si="1"/>
        <v>0</v>
      </c>
      <c r="P25" s="46">
        <f t="shared" si="2"/>
        <v>0</v>
      </c>
      <c r="Q25" s="46">
        <f t="shared" si="3"/>
        <v>0</v>
      </c>
      <c r="R25" s="46">
        <f t="shared" si="4"/>
        <v>0</v>
      </c>
      <c r="S25" s="46">
        <f t="shared" si="5"/>
        <v>0</v>
      </c>
      <c r="T25" s="46">
        <f t="shared" si="6"/>
        <v>0</v>
      </c>
      <c r="U25" s="46">
        <f t="shared" si="7"/>
        <v>0</v>
      </c>
    </row>
    <row r="26" spans="1:21" ht="15" x14ac:dyDescent="0.2">
      <c r="A26" s="41"/>
      <c r="B26" s="41"/>
      <c r="C26" s="47"/>
      <c r="D26" s="46"/>
      <c r="E26" s="46"/>
      <c r="F26" s="46"/>
      <c r="G26" s="46"/>
      <c r="H26" s="46"/>
      <c r="I26" s="46"/>
    </row>
    <row r="27" spans="1:21" x14ac:dyDescent="0.2">
      <c r="D27" s="1" t="str">
        <f t="shared" ref="D27:I27" si="10">IF((COUNTIF(D$12:D$25,"P")*COUNTIF(D$12:D$25,"C")*COUNTIF(D$12:D$25,"1")*COUNTIF(D$12:D$25,"2")*COUNTIF(D$12:D$25,"3")*COUNTIF(D$12:D$25,"SS")*COUNTIF(D$12:D$25,"LF")*COUNTIF(D$12:D$25,"CF")*COUNTIF(D$12:D$25,"RF"))=1,"OK","ERROR")</f>
        <v>ERROR</v>
      </c>
      <c r="E27" s="1" t="str">
        <f t="shared" si="10"/>
        <v>ERROR</v>
      </c>
      <c r="F27" s="1" t="str">
        <f t="shared" si="10"/>
        <v>ERROR</v>
      </c>
      <c r="G27" s="1" t="str">
        <f t="shared" si="10"/>
        <v>ERROR</v>
      </c>
      <c r="H27" s="1" t="str">
        <f t="shared" si="10"/>
        <v>ERROR</v>
      </c>
      <c r="I27" s="1" t="str">
        <f t="shared" si="10"/>
        <v>ERROR</v>
      </c>
    </row>
    <row r="28" spans="1:21" x14ac:dyDescent="0.2">
      <c r="C28" t="s">
        <v>28</v>
      </c>
      <c r="D28">
        <f t="shared" ref="D28:I28" si="11">COUNTIF(D$12:D$25,"Sit")</f>
        <v>0</v>
      </c>
      <c r="E28">
        <f t="shared" si="11"/>
        <v>0</v>
      </c>
      <c r="F28">
        <f t="shared" si="11"/>
        <v>0</v>
      </c>
      <c r="G28">
        <f t="shared" si="11"/>
        <v>0</v>
      </c>
      <c r="H28">
        <f t="shared" si="11"/>
        <v>0</v>
      </c>
      <c r="I28">
        <f t="shared" si="11"/>
        <v>0</v>
      </c>
    </row>
    <row r="29" spans="1:21" x14ac:dyDescent="0.2">
      <c r="B29" s="11"/>
      <c r="C29" s="12" t="s">
        <v>16</v>
      </c>
    </row>
    <row r="30" spans="1:21" ht="15" x14ac:dyDescent="0.2">
      <c r="B30" s="27"/>
      <c r="C30" s="28" t="s">
        <v>22</v>
      </c>
      <c r="D30" s="22"/>
      <c r="E30" s="22"/>
      <c r="F30" s="22"/>
      <c r="G30" s="22"/>
      <c r="H30" s="22"/>
      <c r="I30" s="22"/>
    </row>
    <row r="31" spans="1:21" x14ac:dyDescent="0.2">
      <c r="B31" s="29"/>
      <c r="C31" s="28" t="s">
        <v>23</v>
      </c>
    </row>
    <row r="33" spans="1:10" ht="15" x14ac:dyDescent="0.2">
      <c r="A33" s="69"/>
      <c r="B33" s="22"/>
      <c r="C33" s="68"/>
      <c r="D33" s="69"/>
      <c r="E33" s="69"/>
      <c r="F33" s="69"/>
      <c r="G33" s="69"/>
      <c r="H33" s="69"/>
      <c r="I33" s="69"/>
      <c r="J33" s="69"/>
    </row>
    <row r="34" spans="1:10" ht="15" x14ac:dyDescent="0.2">
      <c r="A34" s="69"/>
      <c r="B34" s="22"/>
      <c r="C34" s="68"/>
      <c r="D34" s="69"/>
      <c r="E34" s="69"/>
      <c r="F34" s="69"/>
      <c r="G34" s="69"/>
      <c r="H34" s="69"/>
      <c r="I34" s="69"/>
      <c r="J34" s="69"/>
    </row>
    <row r="35" spans="1:10" ht="15" x14ac:dyDescent="0.2">
      <c r="A35" s="69"/>
      <c r="B35" s="22"/>
      <c r="C35" s="68"/>
      <c r="D35" s="69"/>
      <c r="E35" s="69"/>
      <c r="F35" s="69"/>
      <c r="G35" s="69"/>
      <c r="H35" s="69"/>
      <c r="I35" s="69"/>
      <c r="J35" s="69"/>
    </row>
    <row r="36" spans="1:10" ht="15" x14ac:dyDescent="0.2">
      <c r="A36" s="69"/>
      <c r="B36" s="22"/>
      <c r="C36" s="68"/>
      <c r="D36" s="69"/>
      <c r="E36" s="69"/>
      <c r="F36" s="69"/>
      <c r="G36" s="69"/>
      <c r="H36" s="69"/>
      <c r="I36" s="69"/>
      <c r="J36" s="69"/>
    </row>
    <row r="37" spans="1:10" ht="15" x14ac:dyDescent="0.2">
      <c r="A37" s="69"/>
      <c r="B37" s="22"/>
      <c r="C37" s="68"/>
      <c r="D37" s="69"/>
      <c r="E37" s="69"/>
      <c r="F37" s="69"/>
      <c r="G37" s="69"/>
      <c r="H37" s="69"/>
      <c r="I37" s="69"/>
      <c r="J37" s="69"/>
    </row>
    <row r="38" spans="1:10" ht="15" x14ac:dyDescent="0.2">
      <c r="A38" s="69"/>
      <c r="B38" s="22"/>
      <c r="C38" s="68"/>
      <c r="D38" s="69"/>
      <c r="E38" s="69"/>
      <c r="F38" s="69"/>
      <c r="G38" s="69"/>
      <c r="H38" s="69"/>
      <c r="I38" s="69"/>
      <c r="J38" s="69"/>
    </row>
    <row r="39" spans="1:10" ht="15" x14ac:dyDescent="0.2">
      <c r="A39" s="69"/>
      <c r="B39" s="22"/>
      <c r="C39" s="68"/>
      <c r="D39" s="22"/>
      <c r="E39" s="22"/>
      <c r="F39" s="22"/>
      <c r="G39" s="22"/>
      <c r="H39" s="22"/>
      <c r="I39" s="22"/>
      <c r="J39" s="69"/>
    </row>
    <row r="40" spans="1:10" ht="15" x14ac:dyDescent="0.2">
      <c r="A40" s="69"/>
      <c r="B40" s="22"/>
      <c r="C40" s="68"/>
      <c r="D40" s="22"/>
      <c r="E40" s="22"/>
      <c r="F40" s="22"/>
      <c r="G40" s="22"/>
      <c r="H40" s="22"/>
      <c r="I40" s="22"/>
      <c r="J40" s="69"/>
    </row>
    <row r="41" spans="1:10" x14ac:dyDescent="0.2">
      <c r="A41" s="69"/>
      <c r="B41" s="69"/>
      <c r="C41" s="69"/>
      <c r="D41" s="69"/>
      <c r="E41" s="69"/>
      <c r="F41" s="69"/>
      <c r="G41" s="69"/>
      <c r="H41" s="69"/>
      <c r="I41" s="69"/>
      <c r="J41" s="69"/>
    </row>
    <row r="42" spans="1:10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</row>
    <row r="43" spans="1:10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</row>
    <row r="44" spans="1:10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</row>
    <row r="45" spans="1:10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</row>
    <row r="46" spans="1:10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</row>
    <row r="47" spans="1:10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</row>
    <row r="48" spans="1:10" x14ac:dyDescent="0.2">
      <c r="A48" s="69"/>
      <c r="B48" s="69"/>
      <c r="C48" s="69"/>
      <c r="D48" s="69"/>
      <c r="E48" s="69"/>
      <c r="F48" s="69"/>
      <c r="G48" s="69"/>
      <c r="H48" s="69"/>
      <c r="I48" s="69"/>
      <c r="J48" s="69"/>
    </row>
    <row r="49" spans="1:10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9"/>
    </row>
    <row r="50" spans="1:10" x14ac:dyDescent="0.2">
      <c r="A50" s="69"/>
      <c r="B50" s="69"/>
      <c r="C50" s="69"/>
      <c r="D50" s="69"/>
      <c r="E50" s="69"/>
      <c r="F50" s="69"/>
      <c r="G50" s="69"/>
      <c r="H50" s="69"/>
      <c r="I50" s="69"/>
      <c r="J50" s="69"/>
    </row>
    <row r="51" spans="1:10" x14ac:dyDescent="0.2">
      <c r="A51" s="69"/>
      <c r="B51" s="69"/>
      <c r="C51" s="69"/>
      <c r="D51" s="69"/>
      <c r="E51" s="69"/>
      <c r="F51" s="69"/>
      <c r="G51" s="69"/>
      <c r="H51" s="69"/>
      <c r="I51" s="69"/>
      <c r="J51" s="69"/>
    </row>
    <row r="52" spans="1:10" x14ac:dyDescent="0.2">
      <c r="A52" s="69"/>
      <c r="B52" s="69"/>
      <c r="C52" s="69"/>
      <c r="D52" s="69"/>
      <c r="E52" s="69"/>
      <c r="F52" s="69"/>
      <c r="G52" s="69"/>
      <c r="H52" s="69"/>
      <c r="I52" s="69"/>
      <c r="J52" s="69"/>
    </row>
    <row r="53" spans="1:10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</row>
    <row r="54" spans="1:10" x14ac:dyDescent="0.2">
      <c r="A54" s="69"/>
      <c r="B54" s="69"/>
      <c r="C54" s="69"/>
      <c r="D54" s="69"/>
      <c r="E54" s="69"/>
      <c r="F54" s="69"/>
      <c r="G54" s="69"/>
      <c r="H54" s="69"/>
      <c r="I54" s="69"/>
      <c r="J54" s="69"/>
    </row>
    <row r="55" spans="1:10" x14ac:dyDescent="0.2">
      <c r="A55" s="69"/>
      <c r="B55" s="69"/>
      <c r="C55" s="69"/>
      <c r="D55" s="69"/>
      <c r="E55" s="69"/>
      <c r="F55" s="69"/>
      <c r="G55" s="69"/>
      <c r="H55" s="69"/>
      <c r="I55" s="69"/>
      <c r="J55" s="69"/>
    </row>
    <row r="56" spans="1:10" x14ac:dyDescent="0.2">
      <c r="A56" s="69"/>
      <c r="B56" s="69"/>
      <c r="C56" s="69"/>
      <c r="D56" s="69"/>
      <c r="E56" s="69"/>
      <c r="F56" s="69"/>
      <c r="G56" s="69"/>
      <c r="H56" s="69"/>
      <c r="I56" s="69"/>
      <c r="J56" s="69"/>
    </row>
    <row r="57" spans="1:10" x14ac:dyDescent="0.2">
      <c r="A57" s="69"/>
      <c r="B57" s="69"/>
      <c r="C57" s="69"/>
      <c r="D57" s="69"/>
      <c r="E57" s="69"/>
      <c r="F57" s="69"/>
      <c r="G57" s="69"/>
      <c r="H57" s="69"/>
      <c r="I57" s="69"/>
      <c r="J57" s="69"/>
    </row>
    <row r="58" spans="1:10" x14ac:dyDescent="0.2">
      <c r="A58" s="69"/>
      <c r="B58" s="69"/>
      <c r="C58" s="69"/>
      <c r="D58" s="69"/>
      <c r="E58" s="69"/>
      <c r="F58" s="69"/>
      <c r="G58" s="69"/>
      <c r="H58" s="69"/>
      <c r="I58" s="69"/>
      <c r="J58" s="69"/>
    </row>
    <row r="59" spans="1:10" x14ac:dyDescent="0.2">
      <c r="A59" s="69"/>
      <c r="B59" s="69"/>
      <c r="C59" s="69"/>
      <c r="D59" s="69"/>
      <c r="E59" s="69"/>
      <c r="F59" s="69"/>
      <c r="G59" s="69"/>
      <c r="H59" s="69"/>
      <c r="I59" s="69"/>
      <c r="J59" s="69"/>
    </row>
    <row r="60" spans="1:10" x14ac:dyDescent="0.2">
      <c r="A60" s="69"/>
      <c r="B60" s="69"/>
      <c r="C60" s="69"/>
      <c r="D60" s="69"/>
      <c r="E60" s="69"/>
      <c r="F60" s="69"/>
      <c r="G60" s="69"/>
      <c r="H60" s="69"/>
      <c r="I60" s="69"/>
      <c r="J60" s="69"/>
    </row>
    <row r="61" spans="1:10" x14ac:dyDescent="0.2">
      <c r="A61" s="69"/>
      <c r="B61" s="69"/>
      <c r="C61" s="69"/>
      <c r="D61" s="69"/>
      <c r="E61" s="69"/>
      <c r="F61" s="69"/>
      <c r="G61" s="69"/>
      <c r="H61" s="69"/>
      <c r="I61" s="69"/>
      <c r="J61" s="69"/>
    </row>
    <row r="62" spans="1:10" x14ac:dyDescent="0.2">
      <c r="A62" s="69"/>
      <c r="B62" s="69"/>
      <c r="C62" s="69"/>
      <c r="D62" s="69"/>
      <c r="E62" s="69"/>
      <c r="F62" s="69"/>
      <c r="G62" s="69"/>
      <c r="H62" s="69"/>
      <c r="I62" s="69"/>
      <c r="J62" s="69"/>
    </row>
    <row r="63" spans="1:10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</row>
    <row r="64" spans="1:10" x14ac:dyDescent="0.2">
      <c r="A64" s="69"/>
      <c r="B64" s="69"/>
      <c r="C64" s="69"/>
      <c r="D64" s="69"/>
      <c r="E64" s="69"/>
      <c r="F64" s="69"/>
      <c r="G64" s="69"/>
      <c r="H64" s="69"/>
      <c r="I64" s="69"/>
      <c r="J64" s="69"/>
    </row>
    <row r="65" spans="1:10" x14ac:dyDescent="0.2">
      <c r="A65" s="69"/>
      <c r="B65" s="69"/>
      <c r="C65" s="69"/>
      <c r="D65" s="69"/>
      <c r="E65" s="69"/>
      <c r="F65" s="69"/>
      <c r="G65" s="69"/>
      <c r="H65" s="69"/>
      <c r="I65" s="69"/>
      <c r="J65" s="69"/>
    </row>
    <row r="66" spans="1:10" x14ac:dyDescent="0.2">
      <c r="A66" s="69"/>
      <c r="B66" s="69"/>
      <c r="C66" s="69"/>
      <c r="D66" s="69"/>
      <c r="E66" s="69"/>
      <c r="F66" s="69"/>
      <c r="G66" s="69"/>
      <c r="H66" s="69"/>
      <c r="I66" s="69"/>
      <c r="J66" s="69"/>
    </row>
  </sheetData>
  <mergeCells count="4">
    <mergeCell ref="D10:I10"/>
    <mergeCell ref="M10:O10"/>
    <mergeCell ref="M1:U1"/>
    <mergeCell ref="P10:U10"/>
  </mergeCells>
  <phoneticPr fontId="0" type="noConversion"/>
  <conditionalFormatting sqref="O9">
    <cfRule type="cellIs" dxfId="17" priority="1" stopIfTrue="1" operator="equal">
      <formula>"LFC-Home"</formula>
    </cfRule>
    <cfRule type="cellIs" dxfId="16" priority="2" stopIfTrue="1" operator="equal">
      <formula>"UF-Home"</formula>
    </cfRule>
  </conditionalFormatting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zoomScale="75" workbookViewId="0">
      <selection activeCell="N25" sqref="N25"/>
    </sheetView>
  </sheetViews>
  <sheetFormatPr defaultColWidth="8.85546875" defaultRowHeight="12.75" x14ac:dyDescent="0.2"/>
  <cols>
    <col min="1" max="1" width="9.140625" customWidth="1"/>
    <col min="2" max="2" width="15.140625" customWidth="1"/>
    <col min="3" max="3" width="22.28515625" bestFit="1" customWidth="1"/>
    <col min="4" max="9" width="7.42578125" customWidth="1"/>
    <col min="10" max="10" width="8.85546875" customWidth="1"/>
    <col min="11" max="11" width="12" bestFit="1" customWidth="1"/>
    <col min="12" max="12" width="8.85546875" style="16" customWidth="1"/>
    <col min="13" max="13" width="14.85546875" bestFit="1" customWidth="1"/>
    <col min="14" max="14" width="15.140625" customWidth="1"/>
    <col min="15" max="15" width="26" customWidth="1"/>
  </cols>
  <sheetData>
    <row r="1" spans="1:21" ht="20.25" x14ac:dyDescent="0.3">
      <c r="A1" s="10"/>
      <c r="B1" s="10"/>
      <c r="C1" s="10"/>
      <c r="D1" s="10"/>
      <c r="E1" s="10"/>
      <c r="F1" s="10"/>
      <c r="G1" s="10"/>
      <c r="H1" s="10"/>
      <c r="I1" s="10"/>
      <c r="M1" s="75" t="str">
        <f>'Game Schedule &amp; Roster'!A1</f>
        <v xml:space="preserve"> "Enter Your Team Name"</v>
      </c>
      <c r="N1" s="75"/>
      <c r="O1" s="75"/>
      <c r="P1" s="75"/>
      <c r="Q1" s="75"/>
      <c r="R1" s="75"/>
      <c r="S1" s="75"/>
      <c r="T1" s="75"/>
      <c r="U1" s="75"/>
    </row>
    <row r="5" spans="1:21" ht="15" x14ac:dyDescent="0.2">
      <c r="B5" s="7"/>
      <c r="C5" s="7"/>
      <c r="N5" s="7" t="s">
        <v>13</v>
      </c>
      <c r="O5" s="7">
        <v>6</v>
      </c>
    </row>
    <row r="6" spans="1:21" ht="15" x14ac:dyDescent="0.2">
      <c r="B6" s="7"/>
      <c r="C6" s="55"/>
      <c r="N6" s="7" t="s">
        <v>12</v>
      </c>
      <c r="O6" s="55">
        <f>VLOOKUP($O$5,'Game Schedule &amp; Roster'!$A$4:$F$17,2)</f>
        <v>0</v>
      </c>
    </row>
    <row r="7" spans="1:21" ht="15" x14ac:dyDescent="0.2">
      <c r="B7" s="7"/>
      <c r="C7" s="67"/>
      <c r="N7" s="7" t="s">
        <v>38</v>
      </c>
      <c r="O7" s="67">
        <f>VLOOKUP($O$5,'Game Schedule &amp; Roster'!$A$4:$F$17,3)</f>
        <v>0</v>
      </c>
    </row>
    <row r="8" spans="1:21" ht="15" x14ac:dyDescent="0.2">
      <c r="B8" s="7"/>
      <c r="C8" s="31"/>
      <c r="N8" s="7" t="s">
        <v>11</v>
      </c>
      <c r="O8" s="31">
        <f>VLOOKUP($O$5,'Game Schedule &amp; Roster'!$A$4:$F$17,4)</f>
        <v>0</v>
      </c>
    </row>
    <row r="9" spans="1:21" ht="15" x14ac:dyDescent="0.2">
      <c r="B9" s="7"/>
      <c r="C9" s="31"/>
      <c r="N9" s="7" t="s">
        <v>14</v>
      </c>
      <c r="O9" s="31" t="str">
        <f>CONCATENATE(VLOOKUP($O$5,'Game Schedule &amp; Roster'!$A$4:$F$17,6),"-",VLOOKUP($O$5,'Game Schedule &amp; Roster'!$A$4:$F$17,5))</f>
        <v>-</v>
      </c>
    </row>
    <row r="10" spans="1:21" x14ac:dyDescent="0.2">
      <c r="D10" s="74" t="s">
        <v>3</v>
      </c>
      <c r="E10" s="74"/>
      <c r="F10" s="74"/>
      <c r="G10" s="74"/>
      <c r="H10" s="74"/>
      <c r="I10" s="74"/>
      <c r="K10" s="1" t="s">
        <v>29</v>
      </c>
      <c r="M10" s="74" t="str">
        <f>CONCATENATE(A1," Batting Line-Up")</f>
        <v xml:space="preserve"> Batting Line-Up</v>
      </c>
      <c r="N10" s="74"/>
      <c r="O10" s="74"/>
      <c r="P10" s="74" t="s">
        <v>3</v>
      </c>
      <c r="Q10" s="74"/>
      <c r="R10" s="74"/>
      <c r="S10" s="74"/>
      <c r="T10" s="74"/>
      <c r="U10" s="74"/>
    </row>
    <row r="11" spans="1:21" ht="15.75" x14ac:dyDescent="0.25">
      <c r="A11" s="8" t="s">
        <v>30</v>
      </c>
      <c r="B11" s="9" t="s">
        <v>1</v>
      </c>
      <c r="C11" s="9" t="s">
        <v>2</v>
      </c>
      <c r="D11" s="9">
        <v>1</v>
      </c>
      <c r="E11" s="9">
        <v>2</v>
      </c>
      <c r="F11" s="9">
        <v>3</v>
      </c>
      <c r="G11" s="9">
        <v>4</v>
      </c>
      <c r="H11" s="9">
        <v>5</v>
      </c>
      <c r="I11" s="9">
        <v>6</v>
      </c>
      <c r="M11" s="51" t="s">
        <v>30</v>
      </c>
      <c r="N11" s="8" t="s">
        <v>1</v>
      </c>
      <c r="O11" s="9" t="s">
        <v>2</v>
      </c>
      <c r="P11" s="9">
        <v>1</v>
      </c>
      <c r="Q11" s="9">
        <v>2</v>
      </c>
      <c r="R11" s="9">
        <v>3</v>
      </c>
      <c r="S11" s="9">
        <v>4</v>
      </c>
      <c r="T11" s="9">
        <v>5</v>
      </c>
      <c r="U11" s="9">
        <v>6</v>
      </c>
    </row>
    <row r="12" spans="1:21" ht="22.5" customHeight="1" x14ac:dyDescent="0.2">
      <c r="A12" s="49">
        <v>1</v>
      </c>
      <c r="B12" s="46">
        <f>'Game Schedule &amp; Roster'!H4</f>
        <v>23</v>
      </c>
      <c r="C12" s="47" t="str">
        <f>'Game Schedule &amp; Roster'!I4</f>
        <v>Smith</v>
      </c>
      <c r="D12" s="46"/>
      <c r="E12" s="46"/>
      <c r="F12" s="46"/>
      <c r="G12" s="46"/>
      <c r="H12" s="46"/>
      <c r="I12" s="46"/>
      <c r="J12" s="26"/>
      <c r="K12">
        <f>COUNTIF($D12:$I12,"Sit")</f>
        <v>0</v>
      </c>
      <c r="L12" s="54"/>
      <c r="M12" s="52">
        <v>1</v>
      </c>
      <c r="N12" s="45">
        <f t="shared" ref="N12:N25" si="0">VLOOKUP($M12,$A$12:$C$25,2,FALSE)</f>
        <v>23</v>
      </c>
      <c r="O12" s="43" t="str">
        <f t="shared" ref="O12:O25" si="1">VLOOKUP($M12,$A$12:$C$25,3,FALSE)</f>
        <v>Smith</v>
      </c>
      <c r="P12" s="50">
        <f t="shared" ref="P12:P25" si="2">VLOOKUP($M12,$A$12:$I$25,4,FALSE)</f>
        <v>0</v>
      </c>
      <c r="Q12" s="50">
        <f t="shared" ref="Q12:Q25" si="3">VLOOKUP($M12,$A$12:$I$25,5,FALSE)</f>
        <v>0</v>
      </c>
      <c r="R12" s="50">
        <f t="shared" ref="R12:R25" si="4">VLOOKUP($M12,$A$12:$I$25,6,FALSE)</f>
        <v>0</v>
      </c>
      <c r="S12" s="50">
        <f t="shared" ref="S12:S25" si="5">VLOOKUP($M12,$A$12:$I$25,7,FALSE)</f>
        <v>0</v>
      </c>
      <c r="T12" s="50">
        <f t="shared" ref="T12:T25" si="6">VLOOKUP($M12,$A$12:$I$25,8,FALSE)</f>
        <v>0</v>
      </c>
      <c r="U12" s="50">
        <f t="shared" ref="U12:U25" si="7">VLOOKUP($M12,$A$12:$I$25,9,FALSE)</f>
        <v>0</v>
      </c>
    </row>
    <row r="13" spans="1:21" ht="22.5" customHeight="1" x14ac:dyDescent="0.2">
      <c r="A13" s="49">
        <v>2</v>
      </c>
      <c r="B13" s="46">
        <f>'Game Schedule &amp; Roster'!H5</f>
        <v>11</v>
      </c>
      <c r="C13" s="47" t="str">
        <f>'Game Schedule &amp; Roster'!I5</f>
        <v>Jones</v>
      </c>
      <c r="D13" s="46"/>
      <c r="E13" s="46"/>
      <c r="F13" s="46"/>
      <c r="G13" s="46"/>
      <c r="H13" s="46"/>
      <c r="I13" s="46"/>
      <c r="J13" s="26"/>
      <c r="K13">
        <f t="shared" ref="K13:K25" si="8">COUNTIF($D13:$I13,"Sit")</f>
        <v>0</v>
      </c>
      <c r="L13" s="54"/>
      <c r="M13" s="53">
        <f>+M12+1</f>
        <v>2</v>
      </c>
      <c r="N13" s="33">
        <f t="shared" si="0"/>
        <v>11</v>
      </c>
      <c r="O13" s="44" t="str">
        <f t="shared" si="1"/>
        <v>Jones</v>
      </c>
      <c r="P13" s="46">
        <f t="shared" si="2"/>
        <v>0</v>
      </c>
      <c r="Q13" s="46">
        <f t="shared" si="3"/>
        <v>0</v>
      </c>
      <c r="R13" s="46">
        <f t="shared" si="4"/>
        <v>0</v>
      </c>
      <c r="S13" s="46">
        <f t="shared" si="5"/>
        <v>0</v>
      </c>
      <c r="T13" s="46">
        <f t="shared" si="6"/>
        <v>0</v>
      </c>
      <c r="U13" s="46">
        <f t="shared" si="7"/>
        <v>0</v>
      </c>
    </row>
    <row r="14" spans="1:21" s="13" customFormat="1" ht="22.5" customHeight="1" x14ac:dyDescent="0.2">
      <c r="A14" s="49">
        <v>3</v>
      </c>
      <c r="B14" s="46">
        <f>'Game Schedule &amp; Roster'!H6</f>
        <v>0</v>
      </c>
      <c r="C14" s="47">
        <f>'Game Schedule &amp; Roster'!I6</f>
        <v>0</v>
      </c>
      <c r="D14" s="46"/>
      <c r="E14" s="46"/>
      <c r="F14" s="46"/>
      <c r="G14" s="46"/>
      <c r="H14" s="46"/>
      <c r="I14" s="46"/>
      <c r="J14" s="26"/>
      <c r="K14" s="13">
        <f t="shared" si="8"/>
        <v>0</v>
      </c>
      <c r="L14" s="54"/>
      <c r="M14" s="52">
        <f t="shared" ref="M14:M25" si="9">+M13+1</f>
        <v>3</v>
      </c>
      <c r="N14" s="45">
        <f t="shared" si="0"/>
        <v>0</v>
      </c>
      <c r="O14" s="43">
        <f t="shared" si="1"/>
        <v>0</v>
      </c>
      <c r="P14" s="50">
        <f t="shared" si="2"/>
        <v>0</v>
      </c>
      <c r="Q14" s="50">
        <f t="shared" si="3"/>
        <v>0</v>
      </c>
      <c r="R14" s="50">
        <f t="shared" si="4"/>
        <v>0</v>
      </c>
      <c r="S14" s="50">
        <f t="shared" si="5"/>
        <v>0</v>
      </c>
      <c r="T14" s="50">
        <f t="shared" si="6"/>
        <v>0</v>
      </c>
      <c r="U14" s="50">
        <f t="shared" si="7"/>
        <v>0</v>
      </c>
    </row>
    <row r="15" spans="1:21" s="13" customFormat="1" ht="22.5" customHeight="1" x14ac:dyDescent="0.2">
      <c r="A15" s="46">
        <v>4</v>
      </c>
      <c r="B15" s="46">
        <f>'Game Schedule &amp; Roster'!H7</f>
        <v>0</v>
      </c>
      <c r="C15" s="47">
        <f>'Game Schedule &amp; Roster'!I7</f>
        <v>0</v>
      </c>
      <c r="D15" s="46"/>
      <c r="E15" s="46"/>
      <c r="F15" s="46"/>
      <c r="G15" s="46"/>
      <c r="H15" s="46"/>
      <c r="I15" s="46"/>
      <c r="J15" s="26"/>
      <c r="K15" s="13">
        <f t="shared" si="8"/>
        <v>0</v>
      </c>
      <c r="L15" s="54"/>
      <c r="M15" s="53">
        <f t="shared" si="9"/>
        <v>4</v>
      </c>
      <c r="N15" s="33">
        <f t="shared" si="0"/>
        <v>0</v>
      </c>
      <c r="O15" s="44">
        <f t="shared" si="1"/>
        <v>0</v>
      </c>
      <c r="P15" s="46">
        <f t="shared" si="2"/>
        <v>0</v>
      </c>
      <c r="Q15" s="46">
        <f t="shared" si="3"/>
        <v>0</v>
      </c>
      <c r="R15" s="46">
        <f t="shared" si="4"/>
        <v>0</v>
      </c>
      <c r="S15" s="46">
        <f t="shared" si="5"/>
        <v>0</v>
      </c>
      <c r="T15" s="46">
        <f t="shared" si="6"/>
        <v>0</v>
      </c>
      <c r="U15" s="46">
        <f t="shared" si="7"/>
        <v>0</v>
      </c>
    </row>
    <row r="16" spans="1:21" s="13" customFormat="1" ht="22.5" customHeight="1" x14ac:dyDescent="0.2">
      <c r="A16" s="46">
        <v>5</v>
      </c>
      <c r="B16" s="46">
        <f>'Game Schedule &amp; Roster'!H8</f>
        <v>0</v>
      </c>
      <c r="C16" s="47">
        <f>'Game Schedule &amp; Roster'!I8</f>
        <v>0</v>
      </c>
      <c r="D16" s="46"/>
      <c r="E16" s="46"/>
      <c r="F16" s="46"/>
      <c r="G16" s="46"/>
      <c r="H16" s="46"/>
      <c r="I16" s="46"/>
      <c r="J16" s="26"/>
      <c r="K16" s="13">
        <f t="shared" si="8"/>
        <v>0</v>
      </c>
      <c r="L16" s="54"/>
      <c r="M16" s="52">
        <f t="shared" si="9"/>
        <v>5</v>
      </c>
      <c r="N16" s="45">
        <f t="shared" si="0"/>
        <v>0</v>
      </c>
      <c r="O16" s="43">
        <f t="shared" si="1"/>
        <v>0</v>
      </c>
      <c r="P16" s="50">
        <f t="shared" si="2"/>
        <v>0</v>
      </c>
      <c r="Q16" s="50">
        <f t="shared" si="3"/>
        <v>0</v>
      </c>
      <c r="R16" s="50">
        <f t="shared" si="4"/>
        <v>0</v>
      </c>
      <c r="S16" s="50">
        <f t="shared" si="5"/>
        <v>0</v>
      </c>
      <c r="T16" s="50">
        <f t="shared" si="6"/>
        <v>0</v>
      </c>
      <c r="U16" s="50">
        <f t="shared" si="7"/>
        <v>0</v>
      </c>
    </row>
    <row r="17" spans="1:21" s="13" customFormat="1" ht="22.5" customHeight="1" x14ac:dyDescent="0.2">
      <c r="A17" s="46">
        <v>6</v>
      </c>
      <c r="B17" s="46">
        <f>'Game Schedule &amp; Roster'!H9</f>
        <v>0</v>
      </c>
      <c r="C17" s="47">
        <f>'Game Schedule &amp; Roster'!I9</f>
        <v>0</v>
      </c>
      <c r="D17" s="46"/>
      <c r="E17" s="46"/>
      <c r="F17" s="46"/>
      <c r="G17" s="46"/>
      <c r="H17" s="46"/>
      <c r="I17" s="46"/>
      <c r="J17" s="26"/>
      <c r="K17" s="13">
        <f t="shared" si="8"/>
        <v>0</v>
      </c>
      <c r="L17" s="54"/>
      <c r="M17" s="53">
        <f t="shared" si="9"/>
        <v>6</v>
      </c>
      <c r="N17" s="33">
        <f t="shared" si="0"/>
        <v>0</v>
      </c>
      <c r="O17" s="44">
        <f t="shared" si="1"/>
        <v>0</v>
      </c>
      <c r="P17" s="46">
        <f t="shared" si="2"/>
        <v>0</v>
      </c>
      <c r="Q17" s="46">
        <f t="shared" si="3"/>
        <v>0</v>
      </c>
      <c r="R17" s="46">
        <f t="shared" si="4"/>
        <v>0</v>
      </c>
      <c r="S17" s="46">
        <f t="shared" si="5"/>
        <v>0</v>
      </c>
      <c r="T17" s="46">
        <f t="shared" si="6"/>
        <v>0</v>
      </c>
      <c r="U17" s="46">
        <f t="shared" si="7"/>
        <v>0</v>
      </c>
    </row>
    <row r="18" spans="1:21" ht="22.5" customHeight="1" x14ac:dyDescent="0.2">
      <c r="A18" s="46">
        <v>7</v>
      </c>
      <c r="B18" s="46">
        <f>'Game Schedule &amp; Roster'!H10</f>
        <v>0</v>
      </c>
      <c r="C18" s="47">
        <f>'Game Schedule &amp; Roster'!I10</f>
        <v>0</v>
      </c>
      <c r="D18" s="46"/>
      <c r="E18" s="46"/>
      <c r="F18" s="46"/>
      <c r="G18" s="46"/>
      <c r="H18" s="46"/>
      <c r="I18" s="46"/>
      <c r="J18" s="26"/>
      <c r="K18" s="13">
        <f t="shared" si="8"/>
        <v>0</v>
      </c>
      <c r="L18" s="54"/>
      <c r="M18" s="52">
        <f t="shared" si="9"/>
        <v>7</v>
      </c>
      <c r="N18" s="45">
        <f t="shared" si="0"/>
        <v>0</v>
      </c>
      <c r="O18" s="43">
        <f t="shared" si="1"/>
        <v>0</v>
      </c>
      <c r="P18" s="50">
        <f t="shared" si="2"/>
        <v>0</v>
      </c>
      <c r="Q18" s="50">
        <f t="shared" si="3"/>
        <v>0</v>
      </c>
      <c r="R18" s="50">
        <f t="shared" si="4"/>
        <v>0</v>
      </c>
      <c r="S18" s="50">
        <f t="shared" si="5"/>
        <v>0</v>
      </c>
      <c r="T18" s="50">
        <f t="shared" si="6"/>
        <v>0</v>
      </c>
      <c r="U18" s="50">
        <f t="shared" si="7"/>
        <v>0</v>
      </c>
    </row>
    <row r="19" spans="1:21" s="13" customFormat="1" ht="22.5" customHeight="1" x14ac:dyDescent="0.2">
      <c r="A19" s="46">
        <v>8</v>
      </c>
      <c r="B19" s="46">
        <f>'Game Schedule &amp; Roster'!H11</f>
        <v>0</v>
      </c>
      <c r="C19" s="47">
        <f>'Game Schedule &amp; Roster'!I11</f>
        <v>0</v>
      </c>
      <c r="D19" s="46"/>
      <c r="E19" s="46"/>
      <c r="F19" s="46"/>
      <c r="G19" s="46"/>
      <c r="H19" s="46"/>
      <c r="I19" s="46"/>
      <c r="J19" s="26"/>
      <c r="K19" s="13">
        <f t="shared" si="8"/>
        <v>0</v>
      </c>
      <c r="L19" s="54"/>
      <c r="M19" s="53">
        <f t="shared" si="9"/>
        <v>8</v>
      </c>
      <c r="N19" s="33">
        <f t="shared" si="0"/>
        <v>0</v>
      </c>
      <c r="O19" s="44">
        <f t="shared" si="1"/>
        <v>0</v>
      </c>
      <c r="P19" s="46">
        <f t="shared" si="2"/>
        <v>0</v>
      </c>
      <c r="Q19" s="46">
        <f t="shared" si="3"/>
        <v>0</v>
      </c>
      <c r="R19" s="46">
        <f t="shared" si="4"/>
        <v>0</v>
      </c>
      <c r="S19" s="46">
        <f t="shared" si="5"/>
        <v>0</v>
      </c>
      <c r="T19" s="46">
        <f t="shared" si="6"/>
        <v>0</v>
      </c>
      <c r="U19" s="46">
        <f t="shared" si="7"/>
        <v>0</v>
      </c>
    </row>
    <row r="20" spans="1:21" s="13" customFormat="1" ht="22.5" customHeight="1" x14ac:dyDescent="0.2">
      <c r="A20" s="46">
        <v>9</v>
      </c>
      <c r="B20" s="46">
        <f>'Game Schedule &amp; Roster'!H12</f>
        <v>0</v>
      </c>
      <c r="C20" s="47">
        <f>'Game Schedule &amp; Roster'!I12</f>
        <v>0</v>
      </c>
      <c r="D20" s="46"/>
      <c r="E20" s="46"/>
      <c r="F20" s="46"/>
      <c r="G20" s="46"/>
      <c r="H20" s="46"/>
      <c r="I20" s="46"/>
      <c r="J20" s="26"/>
      <c r="K20" s="13">
        <f t="shared" si="8"/>
        <v>0</v>
      </c>
      <c r="L20" s="54"/>
      <c r="M20" s="52">
        <f t="shared" si="9"/>
        <v>9</v>
      </c>
      <c r="N20" s="45">
        <f t="shared" si="0"/>
        <v>0</v>
      </c>
      <c r="O20" s="43">
        <f t="shared" si="1"/>
        <v>0</v>
      </c>
      <c r="P20" s="50">
        <f t="shared" si="2"/>
        <v>0</v>
      </c>
      <c r="Q20" s="50">
        <f t="shared" si="3"/>
        <v>0</v>
      </c>
      <c r="R20" s="50">
        <f t="shared" si="4"/>
        <v>0</v>
      </c>
      <c r="S20" s="50">
        <f t="shared" si="5"/>
        <v>0</v>
      </c>
      <c r="T20" s="50">
        <f t="shared" si="6"/>
        <v>0</v>
      </c>
      <c r="U20" s="50">
        <f t="shared" si="7"/>
        <v>0</v>
      </c>
    </row>
    <row r="21" spans="1:21" s="13" customFormat="1" ht="22.5" customHeight="1" x14ac:dyDescent="0.2">
      <c r="A21" s="46">
        <v>10</v>
      </c>
      <c r="B21" s="46">
        <f>'Game Schedule &amp; Roster'!H13</f>
        <v>0</v>
      </c>
      <c r="C21" s="47">
        <f>'Game Schedule &amp; Roster'!I13</f>
        <v>0</v>
      </c>
      <c r="D21" s="46"/>
      <c r="E21" s="46"/>
      <c r="F21" s="46"/>
      <c r="G21" s="46"/>
      <c r="H21" s="46"/>
      <c r="I21" s="46"/>
      <c r="J21" s="26"/>
      <c r="K21" s="13">
        <f t="shared" si="8"/>
        <v>0</v>
      </c>
      <c r="L21" s="54"/>
      <c r="M21" s="53">
        <f t="shared" si="9"/>
        <v>10</v>
      </c>
      <c r="N21" s="33">
        <f t="shared" si="0"/>
        <v>0</v>
      </c>
      <c r="O21" s="44">
        <f t="shared" si="1"/>
        <v>0</v>
      </c>
      <c r="P21" s="46">
        <f t="shared" si="2"/>
        <v>0</v>
      </c>
      <c r="Q21" s="46">
        <f t="shared" si="3"/>
        <v>0</v>
      </c>
      <c r="R21" s="46">
        <f t="shared" si="4"/>
        <v>0</v>
      </c>
      <c r="S21" s="46">
        <f t="shared" si="5"/>
        <v>0</v>
      </c>
      <c r="T21" s="46">
        <f t="shared" si="6"/>
        <v>0</v>
      </c>
      <c r="U21" s="46">
        <f t="shared" si="7"/>
        <v>0</v>
      </c>
    </row>
    <row r="22" spans="1:21" s="13" customFormat="1" ht="22.5" customHeight="1" x14ac:dyDescent="0.2">
      <c r="A22" s="46">
        <v>11</v>
      </c>
      <c r="B22" s="46">
        <f>'Game Schedule &amp; Roster'!H14</f>
        <v>0</v>
      </c>
      <c r="C22" s="47">
        <f>'Game Schedule &amp; Roster'!I14</f>
        <v>0</v>
      </c>
      <c r="D22" s="46"/>
      <c r="E22" s="46"/>
      <c r="F22" s="46"/>
      <c r="G22" s="46"/>
      <c r="H22" s="46"/>
      <c r="I22" s="46"/>
      <c r="J22" s="26"/>
      <c r="K22" s="13">
        <f t="shared" si="8"/>
        <v>0</v>
      </c>
      <c r="L22" s="54"/>
      <c r="M22" s="52">
        <f t="shared" si="9"/>
        <v>11</v>
      </c>
      <c r="N22" s="45">
        <f t="shared" si="0"/>
        <v>0</v>
      </c>
      <c r="O22" s="43">
        <f t="shared" si="1"/>
        <v>0</v>
      </c>
      <c r="P22" s="50">
        <f t="shared" si="2"/>
        <v>0</v>
      </c>
      <c r="Q22" s="50">
        <f t="shared" si="3"/>
        <v>0</v>
      </c>
      <c r="R22" s="50">
        <f t="shared" si="4"/>
        <v>0</v>
      </c>
      <c r="S22" s="50">
        <f t="shared" si="5"/>
        <v>0</v>
      </c>
      <c r="T22" s="50">
        <f t="shared" si="6"/>
        <v>0</v>
      </c>
      <c r="U22" s="50">
        <f t="shared" si="7"/>
        <v>0</v>
      </c>
    </row>
    <row r="23" spans="1:21" s="13" customFormat="1" ht="22.5" customHeight="1" x14ac:dyDescent="0.2">
      <c r="A23" s="46">
        <v>12</v>
      </c>
      <c r="B23" s="46">
        <f>'Game Schedule &amp; Roster'!H15</f>
        <v>0</v>
      </c>
      <c r="C23" s="47">
        <f>'Game Schedule &amp; Roster'!I15</f>
        <v>0</v>
      </c>
      <c r="D23" s="46"/>
      <c r="E23" s="46"/>
      <c r="F23" s="46"/>
      <c r="G23" s="46"/>
      <c r="H23" s="46"/>
      <c r="I23" s="46"/>
      <c r="J23" s="26"/>
      <c r="K23" s="13">
        <f t="shared" si="8"/>
        <v>0</v>
      </c>
      <c r="L23" s="54"/>
      <c r="M23" s="53">
        <f t="shared" si="9"/>
        <v>12</v>
      </c>
      <c r="N23" s="33">
        <f t="shared" si="0"/>
        <v>0</v>
      </c>
      <c r="O23" s="44">
        <f t="shared" si="1"/>
        <v>0</v>
      </c>
      <c r="P23" s="46">
        <f t="shared" si="2"/>
        <v>0</v>
      </c>
      <c r="Q23" s="46">
        <f t="shared" si="3"/>
        <v>0</v>
      </c>
      <c r="R23" s="46">
        <f t="shared" si="4"/>
        <v>0</v>
      </c>
      <c r="S23" s="46">
        <f t="shared" si="5"/>
        <v>0</v>
      </c>
      <c r="T23" s="46">
        <f t="shared" si="6"/>
        <v>0</v>
      </c>
      <c r="U23" s="46">
        <f t="shared" si="7"/>
        <v>0</v>
      </c>
    </row>
    <row r="24" spans="1:21" s="13" customFormat="1" ht="22.5" customHeight="1" x14ac:dyDescent="0.2">
      <c r="A24" s="46">
        <v>13</v>
      </c>
      <c r="B24" s="46">
        <f>'Game Schedule &amp; Roster'!H16</f>
        <v>0</v>
      </c>
      <c r="C24" s="47">
        <f>'Game Schedule &amp; Roster'!I16</f>
        <v>0</v>
      </c>
      <c r="D24" s="46"/>
      <c r="E24" s="46"/>
      <c r="F24" s="46"/>
      <c r="G24" s="46"/>
      <c r="H24" s="46"/>
      <c r="I24" s="46"/>
      <c r="J24" s="26"/>
      <c r="K24" s="13">
        <f t="shared" si="8"/>
        <v>0</v>
      </c>
      <c r="L24" s="54"/>
      <c r="M24" s="52">
        <f t="shared" si="9"/>
        <v>13</v>
      </c>
      <c r="N24" s="45">
        <f t="shared" si="0"/>
        <v>0</v>
      </c>
      <c r="O24" s="43">
        <f t="shared" si="1"/>
        <v>0</v>
      </c>
      <c r="P24" s="50">
        <f t="shared" si="2"/>
        <v>0</v>
      </c>
      <c r="Q24" s="50">
        <f t="shared" si="3"/>
        <v>0</v>
      </c>
      <c r="R24" s="50">
        <f t="shared" si="4"/>
        <v>0</v>
      </c>
      <c r="S24" s="50">
        <f t="shared" si="5"/>
        <v>0</v>
      </c>
      <c r="T24" s="50">
        <f t="shared" si="6"/>
        <v>0</v>
      </c>
      <c r="U24" s="50">
        <f t="shared" si="7"/>
        <v>0</v>
      </c>
    </row>
    <row r="25" spans="1:21" ht="22.5" customHeight="1" x14ac:dyDescent="0.2">
      <c r="A25" s="46">
        <v>14</v>
      </c>
      <c r="B25" s="46">
        <f>'Game Schedule &amp; Roster'!H17</f>
        <v>0</v>
      </c>
      <c r="C25" s="47">
        <f>'Game Schedule &amp; Roster'!I17</f>
        <v>0</v>
      </c>
      <c r="D25" s="46"/>
      <c r="E25" s="46"/>
      <c r="F25" s="46"/>
      <c r="G25" s="46"/>
      <c r="H25" s="46"/>
      <c r="I25" s="46"/>
      <c r="J25" s="26"/>
      <c r="K25" s="13">
        <f t="shared" si="8"/>
        <v>0</v>
      </c>
      <c r="M25" s="53">
        <f t="shared" si="9"/>
        <v>14</v>
      </c>
      <c r="N25" s="33">
        <f t="shared" si="0"/>
        <v>0</v>
      </c>
      <c r="O25" s="44">
        <f t="shared" si="1"/>
        <v>0</v>
      </c>
      <c r="P25" s="46">
        <f t="shared" si="2"/>
        <v>0</v>
      </c>
      <c r="Q25" s="46">
        <f t="shared" si="3"/>
        <v>0</v>
      </c>
      <c r="R25" s="46">
        <f t="shared" si="4"/>
        <v>0</v>
      </c>
      <c r="S25" s="46">
        <f t="shared" si="5"/>
        <v>0</v>
      </c>
      <c r="T25" s="46">
        <f t="shared" si="6"/>
        <v>0</v>
      </c>
      <c r="U25" s="46">
        <f t="shared" si="7"/>
        <v>0</v>
      </c>
    </row>
    <row r="26" spans="1:21" ht="15" x14ac:dyDescent="0.2">
      <c r="A26" s="41"/>
      <c r="B26" s="41"/>
      <c r="C26" s="47"/>
      <c r="D26" s="46"/>
      <c r="E26" s="46"/>
      <c r="F26" s="46"/>
      <c r="G26" s="46"/>
      <c r="H26" s="46"/>
      <c r="I26" s="46"/>
    </row>
    <row r="27" spans="1:21" x14ac:dyDescent="0.2">
      <c r="D27" s="1" t="str">
        <f t="shared" ref="D27:I27" si="10">IF((COUNTIF(D$12:D$25,"P")*COUNTIF(D$12:D$25,"C")*COUNTIF(D$12:D$25,"1")*COUNTIF(D$12:D$25,"2")*COUNTIF(D$12:D$25,"3")*COUNTIF(D$12:D$25,"SS")*COUNTIF(D$12:D$25,"LF")*COUNTIF(D$12:D$25,"CF")*COUNTIF(D$12:D$25,"RF"))=1,"OK","ERROR")</f>
        <v>ERROR</v>
      </c>
      <c r="E27" s="1" t="str">
        <f t="shared" si="10"/>
        <v>ERROR</v>
      </c>
      <c r="F27" s="1" t="str">
        <f t="shared" si="10"/>
        <v>ERROR</v>
      </c>
      <c r="G27" s="1" t="str">
        <f t="shared" si="10"/>
        <v>ERROR</v>
      </c>
      <c r="H27" s="1" t="str">
        <f t="shared" si="10"/>
        <v>ERROR</v>
      </c>
      <c r="I27" s="1" t="str">
        <f t="shared" si="10"/>
        <v>ERROR</v>
      </c>
    </row>
    <row r="28" spans="1:21" x14ac:dyDescent="0.2">
      <c r="C28" t="s">
        <v>28</v>
      </c>
      <c r="D28">
        <f t="shared" ref="D28:I28" si="11">COUNTIF(D$12:D$25,"Sit")</f>
        <v>0</v>
      </c>
      <c r="E28">
        <f t="shared" si="11"/>
        <v>0</v>
      </c>
      <c r="F28">
        <f t="shared" si="11"/>
        <v>0</v>
      </c>
      <c r="G28">
        <f t="shared" si="11"/>
        <v>0</v>
      </c>
      <c r="H28">
        <f t="shared" si="11"/>
        <v>0</v>
      </c>
      <c r="I28">
        <f t="shared" si="11"/>
        <v>0</v>
      </c>
    </row>
    <row r="29" spans="1:21" x14ac:dyDescent="0.2">
      <c r="B29" s="11"/>
      <c r="C29" s="12" t="s">
        <v>16</v>
      </c>
    </row>
    <row r="30" spans="1:21" ht="15" x14ac:dyDescent="0.2">
      <c r="B30" s="27"/>
      <c r="C30" s="28" t="s">
        <v>22</v>
      </c>
      <c r="D30" s="22"/>
      <c r="E30" s="22"/>
      <c r="F30" s="22"/>
      <c r="G30" s="22"/>
      <c r="H30" s="22"/>
      <c r="I30" s="22"/>
    </row>
    <row r="31" spans="1:21" x14ac:dyDescent="0.2">
      <c r="B31" s="29"/>
      <c r="C31" s="28" t="s">
        <v>23</v>
      </c>
    </row>
    <row r="33" spans="1:9" ht="15" x14ac:dyDescent="0.2">
      <c r="A33" s="69"/>
      <c r="B33" s="22"/>
      <c r="C33" s="68"/>
      <c r="D33" s="69"/>
      <c r="E33" s="69"/>
      <c r="F33" s="69"/>
      <c r="G33" s="69"/>
      <c r="H33" s="69"/>
      <c r="I33" s="69"/>
    </row>
    <row r="34" spans="1:9" ht="15" x14ac:dyDescent="0.2">
      <c r="A34" s="69"/>
      <c r="B34" s="22"/>
      <c r="C34" s="68"/>
      <c r="D34" s="69"/>
      <c r="E34" s="69"/>
      <c r="F34" s="69"/>
      <c r="G34" s="69"/>
      <c r="H34" s="69"/>
      <c r="I34" s="69"/>
    </row>
    <row r="35" spans="1:9" ht="15" x14ac:dyDescent="0.2">
      <c r="A35" s="69"/>
      <c r="B35" s="22"/>
      <c r="C35" s="68"/>
      <c r="D35" s="69"/>
      <c r="E35" s="69"/>
      <c r="F35" s="69"/>
      <c r="G35" s="69"/>
      <c r="H35" s="69"/>
      <c r="I35" s="69"/>
    </row>
    <row r="36" spans="1:9" ht="15" x14ac:dyDescent="0.2">
      <c r="A36" s="69"/>
      <c r="B36" s="22"/>
      <c r="C36" s="68"/>
      <c r="D36" s="69"/>
      <c r="E36" s="69"/>
      <c r="F36" s="69"/>
      <c r="G36" s="69"/>
      <c r="H36" s="69"/>
      <c r="I36" s="69"/>
    </row>
    <row r="37" spans="1:9" ht="15" x14ac:dyDescent="0.2">
      <c r="A37" s="69"/>
      <c r="B37" s="22"/>
      <c r="C37" s="68"/>
      <c r="D37" s="69"/>
      <c r="E37" s="69"/>
      <c r="F37" s="69"/>
      <c r="G37" s="69"/>
      <c r="H37" s="69"/>
      <c r="I37" s="69"/>
    </row>
    <row r="38" spans="1:9" ht="15" x14ac:dyDescent="0.2">
      <c r="A38" s="69"/>
      <c r="B38" s="22"/>
      <c r="C38" s="68"/>
      <c r="D38" s="69"/>
      <c r="E38" s="69"/>
      <c r="F38" s="69"/>
      <c r="G38" s="69"/>
      <c r="H38" s="69"/>
      <c r="I38" s="69"/>
    </row>
    <row r="39" spans="1:9" ht="15" x14ac:dyDescent="0.2">
      <c r="A39" s="69"/>
      <c r="B39" s="22"/>
      <c r="C39" s="68"/>
      <c r="D39" s="22"/>
      <c r="E39" s="22"/>
      <c r="F39" s="22"/>
      <c r="G39" s="22"/>
      <c r="H39" s="22"/>
      <c r="I39" s="22"/>
    </row>
    <row r="40" spans="1:9" ht="15" x14ac:dyDescent="0.2">
      <c r="A40" s="69"/>
      <c r="B40" s="22"/>
      <c r="C40" s="68"/>
      <c r="D40" s="22"/>
      <c r="E40" s="22"/>
      <c r="F40" s="22"/>
      <c r="G40" s="22"/>
      <c r="H40" s="22"/>
      <c r="I40" s="22"/>
    </row>
    <row r="41" spans="1:9" x14ac:dyDescent="0.2">
      <c r="A41" s="69"/>
      <c r="B41" s="69"/>
      <c r="C41" s="69"/>
      <c r="D41" s="69"/>
      <c r="E41" s="69"/>
      <c r="F41" s="69"/>
      <c r="G41" s="69"/>
      <c r="H41" s="69"/>
      <c r="I41" s="69"/>
    </row>
    <row r="42" spans="1:9" x14ac:dyDescent="0.2">
      <c r="A42" s="69"/>
      <c r="B42" s="69"/>
      <c r="C42" s="69"/>
      <c r="D42" s="69"/>
      <c r="E42" s="69"/>
      <c r="F42" s="69"/>
      <c r="G42" s="69"/>
      <c r="H42" s="69"/>
      <c r="I42" s="69"/>
    </row>
    <row r="43" spans="1:9" x14ac:dyDescent="0.2">
      <c r="A43" s="69"/>
      <c r="B43" s="69"/>
      <c r="C43" s="69"/>
      <c r="D43" s="69"/>
      <c r="E43" s="69"/>
      <c r="F43" s="69"/>
      <c r="G43" s="69"/>
      <c r="H43" s="69"/>
      <c r="I43" s="69"/>
    </row>
    <row r="44" spans="1:9" x14ac:dyDescent="0.2">
      <c r="A44" s="69"/>
      <c r="B44" s="69"/>
      <c r="C44" s="69"/>
      <c r="D44" s="69"/>
      <c r="E44" s="69"/>
      <c r="F44" s="69"/>
      <c r="G44" s="69"/>
      <c r="H44" s="69"/>
      <c r="I44" s="69"/>
    </row>
    <row r="45" spans="1:9" x14ac:dyDescent="0.2">
      <c r="A45" s="69"/>
      <c r="B45" s="69"/>
      <c r="C45" s="69"/>
      <c r="D45" s="69"/>
      <c r="E45" s="69"/>
      <c r="F45" s="69"/>
      <c r="G45" s="69"/>
      <c r="H45" s="69"/>
      <c r="I45" s="69"/>
    </row>
    <row r="46" spans="1:9" x14ac:dyDescent="0.2">
      <c r="A46" s="69"/>
      <c r="B46" s="69"/>
      <c r="C46" s="69"/>
      <c r="D46" s="69"/>
      <c r="E46" s="69"/>
      <c r="F46" s="69"/>
      <c r="G46" s="69"/>
      <c r="H46" s="69"/>
      <c r="I46" s="69"/>
    </row>
    <row r="47" spans="1:9" x14ac:dyDescent="0.2">
      <c r="A47" s="69"/>
      <c r="B47" s="69"/>
      <c r="C47" s="69"/>
      <c r="D47" s="69"/>
      <c r="E47" s="69"/>
      <c r="F47" s="69"/>
      <c r="G47" s="69"/>
      <c r="H47" s="69"/>
      <c r="I47" s="69"/>
    </row>
    <row r="48" spans="1:9" x14ac:dyDescent="0.2">
      <c r="A48" s="69"/>
      <c r="B48" s="69"/>
      <c r="C48" s="69"/>
      <c r="D48" s="69"/>
      <c r="E48" s="69"/>
      <c r="F48" s="69"/>
      <c r="G48" s="69"/>
      <c r="H48" s="69"/>
      <c r="I48" s="69"/>
    </row>
    <row r="49" spans="1:9" x14ac:dyDescent="0.2">
      <c r="A49" s="69"/>
      <c r="B49" s="69"/>
      <c r="C49" s="69"/>
      <c r="D49" s="69"/>
      <c r="E49" s="69"/>
      <c r="F49" s="69"/>
      <c r="G49" s="69"/>
      <c r="H49" s="69"/>
      <c r="I49" s="69"/>
    </row>
    <row r="50" spans="1:9" x14ac:dyDescent="0.2">
      <c r="A50" s="69"/>
      <c r="B50" s="69"/>
      <c r="C50" s="69"/>
      <c r="D50" s="69"/>
      <c r="E50" s="69"/>
      <c r="F50" s="69"/>
      <c r="G50" s="69"/>
      <c r="H50" s="69"/>
      <c r="I50" s="69"/>
    </row>
    <row r="51" spans="1:9" x14ac:dyDescent="0.2">
      <c r="A51" s="69"/>
      <c r="B51" s="69"/>
      <c r="C51" s="69"/>
      <c r="D51" s="69"/>
      <c r="E51" s="69"/>
      <c r="F51" s="69"/>
      <c r="G51" s="69"/>
      <c r="H51" s="69"/>
      <c r="I51" s="69"/>
    </row>
    <row r="52" spans="1:9" x14ac:dyDescent="0.2">
      <c r="A52" s="69"/>
      <c r="B52" s="69"/>
      <c r="C52" s="69"/>
      <c r="D52" s="69"/>
      <c r="E52" s="69"/>
      <c r="F52" s="69"/>
      <c r="G52" s="69"/>
      <c r="H52" s="69"/>
      <c r="I52" s="69"/>
    </row>
    <row r="53" spans="1:9" x14ac:dyDescent="0.2">
      <c r="A53" s="69"/>
      <c r="B53" s="69"/>
      <c r="C53" s="69"/>
      <c r="D53" s="69"/>
      <c r="E53" s="69"/>
      <c r="F53" s="69"/>
      <c r="G53" s="69"/>
      <c r="H53" s="69"/>
      <c r="I53" s="69"/>
    </row>
    <row r="54" spans="1:9" x14ac:dyDescent="0.2">
      <c r="A54" s="69"/>
      <c r="B54" s="69"/>
      <c r="C54" s="69"/>
      <c r="D54" s="69"/>
      <c r="E54" s="69"/>
      <c r="F54" s="69"/>
      <c r="G54" s="69"/>
      <c r="H54" s="69"/>
      <c r="I54" s="69"/>
    </row>
    <row r="55" spans="1:9" x14ac:dyDescent="0.2">
      <c r="A55" s="69"/>
      <c r="B55" s="69"/>
      <c r="C55" s="69"/>
      <c r="D55" s="69"/>
      <c r="E55" s="69"/>
      <c r="F55" s="69"/>
      <c r="G55" s="69"/>
      <c r="H55" s="69"/>
      <c r="I55" s="69"/>
    </row>
    <row r="56" spans="1:9" x14ac:dyDescent="0.2">
      <c r="A56" s="69"/>
      <c r="B56" s="69"/>
      <c r="C56" s="69"/>
      <c r="D56" s="69"/>
      <c r="E56" s="69"/>
      <c r="F56" s="69"/>
      <c r="G56" s="69"/>
      <c r="H56" s="69"/>
      <c r="I56" s="69"/>
    </row>
    <row r="57" spans="1:9" x14ac:dyDescent="0.2">
      <c r="A57" s="69"/>
      <c r="B57" s="69"/>
      <c r="C57" s="69"/>
      <c r="D57" s="69"/>
      <c r="E57" s="69"/>
      <c r="F57" s="69"/>
      <c r="G57" s="69"/>
      <c r="H57" s="69"/>
      <c r="I57" s="69"/>
    </row>
    <row r="58" spans="1:9" x14ac:dyDescent="0.2">
      <c r="A58" s="69"/>
      <c r="B58" s="69"/>
      <c r="C58" s="69"/>
      <c r="D58" s="69"/>
      <c r="E58" s="69"/>
      <c r="F58" s="69"/>
      <c r="G58" s="69"/>
      <c r="H58" s="69"/>
      <c r="I58" s="69"/>
    </row>
    <row r="59" spans="1:9" x14ac:dyDescent="0.2">
      <c r="A59" s="69"/>
      <c r="B59" s="69"/>
      <c r="C59" s="69"/>
      <c r="D59" s="69"/>
      <c r="E59" s="69"/>
      <c r="F59" s="69"/>
      <c r="G59" s="69"/>
      <c r="H59" s="69"/>
      <c r="I59" s="69"/>
    </row>
    <row r="60" spans="1:9" x14ac:dyDescent="0.2">
      <c r="A60" s="69"/>
      <c r="B60" s="69"/>
      <c r="C60" s="69"/>
      <c r="D60" s="69"/>
      <c r="E60" s="69"/>
      <c r="F60" s="69"/>
      <c r="G60" s="69"/>
      <c r="H60" s="69"/>
      <c r="I60" s="69"/>
    </row>
    <row r="61" spans="1:9" x14ac:dyDescent="0.2">
      <c r="A61" s="69"/>
      <c r="B61" s="69"/>
      <c r="C61" s="69"/>
      <c r="D61" s="69"/>
      <c r="E61" s="69"/>
      <c r="F61" s="69"/>
      <c r="G61" s="69"/>
      <c r="H61" s="69"/>
      <c r="I61" s="69"/>
    </row>
    <row r="62" spans="1:9" x14ac:dyDescent="0.2">
      <c r="A62" s="69"/>
      <c r="B62" s="69"/>
      <c r="C62" s="69"/>
      <c r="D62" s="69"/>
      <c r="E62" s="69"/>
      <c r="F62" s="69"/>
      <c r="G62" s="69"/>
      <c r="H62" s="69"/>
      <c r="I62" s="69"/>
    </row>
    <row r="63" spans="1:9" x14ac:dyDescent="0.2">
      <c r="A63" s="69"/>
      <c r="B63" s="69"/>
      <c r="C63" s="69"/>
      <c r="D63" s="69"/>
      <c r="E63" s="69"/>
      <c r="F63" s="69"/>
      <c r="G63" s="69"/>
      <c r="H63" s="69"/>
      <c r="I63" s="69"/>
    </row>
    <row r="64" spans="1:9" x14ac:dyDescent="0.2">
      <c r="A64" s="69"/>
      <c r="B64" s="69"/>
      <c r="C64" s="69"/>
      <c r="D64" s="69"/>
      <c r="E64" s="69"/>
      <c r="F64" s="69"/>
      <c r="G64" s="69"/>
      <c r="H64" s="69"/>
      <c r="I64" s="69"/>
    </row>
    <row r="65" spans="1:9" x14ac:dyDescent="0.2">
      <c r="A65" s="69"/>
      <c r="B65" s="69"/>
      <c r="C65" s="69"/>
      <c r="D65" s="69"/>
      <c r="E65" s="69"/>
      <c r="F65" s="69"/>
      <c r="G65" s="69"/>
      <c r="H65" s="69"/>
      <c r="I65" s="69"/>
    </row>
    <row r="66" spans="1:9" x14ac:dyDescent="0.2">
      <c r="A66" s="69"/>
      <c r="B66" s="69"/>
      <c r="C66" s="69"/>
      <c r="D66" s="69"/>
      <c r="E66" s="69"/>
      <c r="F66" s="69"/>
      <c r="G66" s="69"/>
      <c r="H66" s="69"/>
      <c r="I66" s="69"/>
    </row>
  </sheetData>
  <mergeCells count="4">
    <mergeCell ref="D10:I10"/>
    <mergeCell ref="M10:O10"/>
    <mergeCell ref="M1:U1"/>
    <mergeCell ref="P10:U10"/>
  </mergeCells>
  <phoneticPr fontId="0" type="noConversion"/>
  <conditionalFormatting sqref="O9">
    <cfRule type="cellIs" dxfId="15" priority="1" stopIfTrue="1" operator="equal">
      <formula>"LFC-Home"</formula>
    </cfRule>
    <cfRule type="cellIs" dxfId="14" priority="2" stopIfTrue="1" operator="equal">
      <formula>"UF-Home"</formula>
    </cfRule>
  </conditionalFormatting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zoomScale="75" workbookViewId="0"/>
  </sheetViews>
  <sheetFormatPr defaultColWidth="8.85546875" defaultRowHeight="12.75" x14ac:dyDescent="0.2"/>
  <cols>
    <col min="1" max="1" width="9.140625" customWidth="1"/>
    <col min="2" max="2" width="15.140625" customWidth="1"/>
    <col min="3" max="3" width="22.28515625" bestFit="1" customWidth="1"/>
    <col min="4" max="9" width="7.42578125" customWidth="1"/>
    <col min="10" max="10" width="8.85546875" customWidth="1"/>
    <col min="11" max="11" width="12" bestFit="1" customWidth="1"/>
    <col min="12" max="12" width="8.85546875" style="16" customWidth="1"/>
    <col min="13" max="13" width="14.85546875" bestFit="1" customWidth="1"/>
    <col min="14" max="14" width="15.140625" customWidth="1"/>
    <col min="15" max="15" width="26" customWidth="1"/>
  </cols>
  <sheetData>
    <row r="1" spans="1:21" ht="20.25" x14ac:dyDescent="0.3">
      <c r="A1" s="10"/>
      <c r="B1" s="10"/>
      <c r="C1" s="10"/>
      <c r="D1" s="10"/>
      <c r="E1" s="10"/>
      <c r="F1" s="10"/>
      <c r="G1" s="10"/>
      <c r="H1" s="10"/>
      <c r="I1" s="10"/>
      <c r="M1" s="75" t="str">
        <f>'Game Schedule &amp; Roster'!A1</f>
        <v xml:space="preserve"> "Enter Your Team Name"</v>
      </c>
      <c r="N1" s="75"/>
      <c r="O1" s="75"/>
      <c r="P1" s="75"/>
      <c r="Q1" s="75"/>
      <c r="R1" s="75"/>
      <c r="S1" s="75"/>
      <c r="T1" s="75"/>
      <c r="U1" s="75"/>
    </row>
    <row r="5" spans="1:21" ht="15" x14ac:dyDescent="0.2">
      <c r="B5" s="7"/>
      <c r="C5" s="7"/>
      <c r="N5" s="7" t="s">
        <v>13</v>
      </c>
      <c r="O5" s="7">
        <v>7</v>
      </c>
    </row>
    <row r="6" spans="1:21" ht="15" x14ac:dyDescent="0.2">
      <c r="B6" s="7"/>
      <c r="C6" s="55"/>
      <c r="N6" s="7" t="s">
        <v>12</v>
      </c>
      <c r="O6" s="55">
        <f>VLOOKUP($O$5,'Game Schedule &amp; Roster'!$A$4:$F$17,2)</f>
        <v>0</v>
      </c>
    </row>
    <row r="7" spans="1:21" ht="15" x14ac:dyDescent="0.2">
      <c r="B7" s="7"/>
      <c r="C7" s="67"/>
      <c r="N7" s="7" t="s">
        <v>38</v>
      </c>
      <c r="O7" s="67">
        <f>VLOOKUP($O$5,'Game Schedule &amp; Roster'!$A$4:$F$17,3)</f>
        <v>0</v>
      </c>
    </row>
    <row r="8" spans="1:21" ht="15" x14ac:dyDescent="0.2">
      <c r="B8" s="7"/>
      <c r="C8" s="31"/>
      <c r="N8" s="7" t="s">
        <v>11</v>
      </c>
      <c r="O8" s="31">
        <f>VLOOKUP($O$5,'Game Schedule &amp; Roster'!$A$4:$F$17,4)</f>
        <v>0</v>
      </c>
    </row>
    <row r="9" spans="1:21" ht="15" x14ac:dyDescent="0.2">
      <c r="B9" s="7"/>
      <c r="C9" s="31"/>
      <c r="N9" s="7" t="s">
        <v>14</v>
      </c>
      <c r="O9" s="31" t="str">
        <f>CONCATENATE(VLOOKUP($O$5,'Game Schedule &amp; Roster'!$A$4:$F$17,6),"-",VLOOKUP($O$5,'Game Schedule &amp; Roster'!$A$4:$F$17,5))</f>
        <v>-</v>
      </c>
    </row>
    <row r="10" spans="1:21" x14ac:dyDescent="0.2">
      <c r="D10" s="74" t="s">
        <v>3</v>
      </c>
      <c r="E10" s="74"/>
      <c r="F10" s="74"/>
      <c r="G10" s="74"/>
      <c r="H10" s="74"/>
      <c r="I10" s="74"/>
      <c r="K10" s="1" t="s">
        <v>29</v>
      </c>
      <c r="M10" s="74" t="str">
        <f>CONCATENATE(A1," Batting Line-Up")</f>
        <v xml:space="preserve"> Batting Line-Up</v>
      </c>
      <c r="N10" s="74"/>
      <c r="O10" s="74"/>
      <c r="P10" s="74" t="s">
        <v>3</v>
      </c>
      <c r="Q10" s="74"/>
      <c r="R10" s="74"/>
      <c r="S10" s="74"/>
      <c r="T10" s="74"/>
      <c r="U10" s="74"/>
    </row>
    <row r="11" spans="1:21" ht="15.75" x14ac:dyDescent="0.25">
      <c r="A11" s="8" t="s">
        <v>30</v>
      </c>
      <c r="B11" s="9" t="s">
        <v>1</v>
      </c>
      <c r="C11" s="9" t="s">
        <v>2</v>
      </c>
      <c r="D11" s="9">
        <v>1</v>
      </c>
      <c r="E11" s="9">
        <v>2</v>
      </c>
      <c r="F11" s="9">
        <v>3</v>
      </c>
      <c r="G11" s="9">
        <v>4</v>
      </c>
      <c r="H11" s="9">
        <v>5</v>
      </c>
      <c r="I11" s="9">
        <v>6</v>
      </c>
      <c r="M11" s="51" t="s">
        <v>30</v>
      </c>
      <c r="N11" s="8" t="s">
        <v>1</v>
      </c>
      <c r="O11" s="9" t="s">
        <v>2</v>
      </c>
      <c r="P11" s="9">
        <v>1</v>
      </c>
      <c r="Q11" s="9">
        <v>2</v>
      </c>
      <c r="R11" s="9">
        <v>3</v>
      </c>
      <c r="S11" s="9">
        <v>4</v>
      </c>
      <c r="T11" s="9">
        <v>5</v>
      </c>
      <c r="U11" s="9">
        <v>6</v>
      </c>
    </row>
    <row r="12" spans="1:21" ht="22.5" customHeight="1" x14ac:dyDescent="0.2">
      <c r="A12" s="49">
        <v>1</v>
      </c>
      <c r="B12" s="46">
        <f>'Game Schedule &amp; Roster'!H4</f>
        <v>23</v>
      </c>
      <c r="C12" s="47" t="str">
        <f>'Game Schedule &amp; Roster'!I4</f>
        <v>Smith</v>
      </c>
      <c r="D12" s="46"/>
      <c r="E12" s="46"/>
      <c r="F12" s="46"/>
      <c r="G12" s="46"/>
      <c r="H12" s="46"/>
      <c r="I12" s="46"/>
      <c r="J12" s="26"/>
      <c r="K12">
        <f>COUNTIF($D12:$I12,"Sit")</f>
        <v>0</v>
      </c>
      <c r="L12" s="54"/>
      <c r="M12" s="52">
        <v>1</v>
      </c>
      <c r="N12" s="45">
        <f t="shared" ref="N12:N25" si="0">VLOOKUP($M12,$A$12:$C$25,2,FALSE)</f>
        <v>23</v>
      </c>
      <c r="O12" s="43" t="str">
        <f t="shared" ref="O12:O25" si="1">VLOOKUP($M12,$A$12:$C$25,3,FALSE)</f>
        <v>Smith</v>
      </c>
      <c r="P12" s="50">
        <f t="shared" ref="P12:P25" si="2">VLOOKUP($M12,$A$12:$I$25,4,FALSE)</f>
        <v>0</v>
      </c>
      <c r="Q12" s="50">
        <f t="shared" ref="Q12:Q25" si="3">VLOOKUP($M12,$A$12:$I$25,5,FALSE)</f>
        <v>0</v>
      </c>
      <c r="R12" s="50">
        <f t="shared" ref="R12:R25" si="4">VLOOKUP($M12,$A$12:$I$25,6,FALSE)</f>
        <v>0</v>
      </c>
      <c r="S12" s="50">
        <f t="shared" ref="S12:S25" si="5">VLOOKUP($M12,$A$12:$I$25,7,FALSE)</f>
        <v>0</v>
      </c>
      <c r="T12" s="50">
        <f t="shared" ref="T12:T25" si="6">VLOOKUP($M12,$A$12:$I$25,8,FALSE)</f>
        <v>0</v>
      </c>
      <c r="U12" s="50">
        <f t="shared" ref="U12:U25" si="7">VLOOKUP($M12,$A$12:$I$25,9,FALSE)</f>
        <v>0</v>
      </c>
    </row>
    <row r="13" spans="1:21" ht="22.5" customHeight="1" x14ac:dyDescent="0.2">
      <c r="A13" s="49">
        <v>2</v>
      </c>
      <c r="B13" s="46">
        <f>'Game Schedule &amp; Roster'!H5</f>
        <v>11</v>
      </c>
      <c r="C13" s="47" t="str">
        <f>'Game Schedule &amp; Roster'!I5</f>
        <v>Jones</v>
      </c>
      <c r="D13" s="46"/>
      <c r="E13" s="46"/>
      <c r="F13" s="46"/>
      <c r="G13" s="46"/>
      <c r="H13" s="46"/>
      <c r="I13" s="46"/>
      <c r="J13" s="26"/>
      <c r="K13">
        <f t="shared" ref="K13:K25" si="8">COUNTIF($D13:$I13,"Sit")</f>
        <v>0</v>
      </c>
      <c r="L13" s="54"/>
      <c r="M13" s="53">
        <f>+M12+1</f>
        <v>2</v>
      </c>
      <c r="N13" s="33">
        <f t="shared" si="0"/>
        <v>11</v>
      </c>
      <c r="O13" s="44" t="str">
        <f t="shared" si="1"/>
        <v>Jones</v>
      </c>
      <c r="P13" s="46">
        <f t="shared" si="2"/>
        <v>0</v>
      </c>
      <c r="Q13" s="46">
        <f t="shared" si="3"/>
        <v>0</v>
      </c>
      <c r="R13" s="46">
        <f t="shared" si="4"/>
        <v>0</v>
      </c>
      <c r="S13" s="46">
        <f t="shared" si="5"/>
        <v>0</v>
      </c>
      <c r="T13" s="46">
        <f t="shared" si="6"/>
        <v>0</v>
      </c>
      <c r="U13" s="46">
        <f t="shared" si="7"/>
        <v>0</v>
      </c>
    </row>
    <row r="14" spans="1:21" s="13" customFormat="1" ht="22.5" customHeight="1" x14ac:dyDescent="0.2">
      <c r="A14" s="49">
        <v>3</v>
      </c>
      <c r="B14" s="46">
        <f>'Game Schedule &amp; Roster'!H6</f>
        <v>0</v>
      </c>
      <c r="C14" s="47">
        <f>'Game Schedule &amp; Roster'!I6</f>
        <v>0</v>
      </c>
      <c r="D14" s="46"/>
      <c r="E14" s="46"/>
      <c r="F14" s="46"/>
      <c r="G14" s="46"/>
      <c r="H14" s="46"/>
      <c r="I14" s="46"/>
      <c r="J14" s="26"/>
      <c r="K14" s="13">
        <f t="shared" si="8"/>
        <v>0</v>
      </c>
      <c r="L14" s="54"/>
      <c r="M14" s="52">
        <f t="shared" ref="M14:M25" si="9">+M13+1</f>
        <v>3</v>
      </c>
      <c r="N14" s="45">
        <f t="shared" si="0"/>
        <v>0</v>
      </c>
      <c r="O14" s="43">
        <f t="shared" si="1"/>
        <v>0</v>
      </c>
      <c r="P14" s="50">
        <f t="shared" si="2"/>
        <v>0</v>
      </c>
      <c r="Q14" s="50">
        <f t="shared" si="3"/>
        <v>0</v>
      </c>
      <c r="R14" s="50">
        <f t="shared" si="4"/>
        <v>0</v>
      </c>
      <c r="S14" s="50">
        <f t="shared" si="5"/>
        <v>0</v>
      </c>
      <c r="T14" s="50">
        <f t="shared" si="6"/>
        <v>0</v>
      </c>
      <c r="U14" s="50">
        <f t="shared" si="7"/>
        <v>0</v>
      </c>
    </row>
    <row r="15" spans="1:21" s="13" customFormat="1" ht="22.5" customHeight="1" x14ac:dyDescent="0.2">
      <c r="A15" s="46">
        <v>4</v>
      </c>
      <c r="B15" s="46">
        <f>'Game Schedule &amp; Roster'!H7</f>
        <v>0</v>
      </c>
      <c r="C15" s="47">
        <f>'Game Schedule &amp; Roster'!I7</f>
        <v>0</v>
      </c>
      <c r="D15" s="46"/>
      <c r="E15" s="46"/>
      <c r="F15" s="46"/>
      <c r="G15" s="46"/>
      <c r="H15" s="46"/>
      <c r="I15" s="46"/>
      <c r="J15" s="26"/>
      <c r="K15" s="13">
        <f t="shared" si="8"/>
        <v>0</v>
      </c>
      <c r="L15" s="54"/>
      <c r="M15" s="53">
        <f t="shared" si="9"/>
        <v>4</v>
      </c>
      <c r="N15" s="33">
        <f t="shared" si="0"/>
        <v>0</v>
      </c>
      <c r="O15" s="44">
        <f t="shared" si="1"/>
        <v>0</v>
      </c>
      <c r="P15" s="46">
        <f t="shared" si="2"/>
        <v>0</v>
      </c>
      <c r="Q15" s="46">
        <f t="shared" si="3"/>
        <v>0</v>
      </c>
      <c r="R15" s="46">
        <f t="shared" si="4"/>
        <v>0</v>
      </c>
      <c r="S15" s="46">
        <f t="shared" si="5"/>
        <v>0</v>
      </c>
      <c r="T15" s="46">
        <f t="shared" si="6"/>
        <v>0</v>
      </c>
      <c r="U15" s="46">
        <f t="shared" si="7"/>
        <v>0</v>
      </c>
    </row>
    <row r="16" spans="1:21" s="13" customFormat="1" ht="22.5" customHeight="1" x14ac:dyDescent="0.2">
      <c r="A16" s="46">
        <v>5</v>
      </c>
      <c r="B16" s="46">
        <f>'Game Schedule &amp; Roster'!H8</f>
        <v>0</v>
      </c>
      <c r="C16" s="47">
        <f>'Game Schedule &amp; Roster'!I8</f>
        <v>0</v>
      </c>
      <c r="D16" s="46"/>
      <c r="E16" s="46"/>
      <c r="F16" s="46"/>
      <c r="G16" s="46"/>
      <c r="H16" s="46"/>
      <c r="I16" s="46"/>
      <c r="J16" s="26"/>
      <c r="K16" s="13">
        <f t="shared" si="8"/>
        <v>0</v>
      </c>
      <c r="L16" s="54"/>
      <c r="M16" s="52">
        <f t="shared" si="9"/>
        <v>5</v>
      </c>
      <c r="N16" s="45">
        <f t="shared" si="0"/>
        <v>0</v>
      </c>
      <c r="O16" s="43">
        <f t="shared" si="1"/>
        <v>0</v>
      </c>
      <c r="P16" s="50">
        <f t="shared" si="2"/>
        <v>0</v>
      </c>
      <c r="Q16" s="50">
        <f t="shared" si="3"/>
        <v>0</v>
      </c>
      <c r="R16" s="50">
        <f t="shared" si="4"/>
        <v>0</v>
      </c>
      <c r="S16" s="50">
        <f t="shared" si="5"/>
        <v>0</v>
      </c>
      <c r="T16" s="50">
        <f t="shared" si="6"/>
        <v>0</v>
      </c>
      <c r="U16" s="50">
        <f t="shared" si="7"/>
        <v>0</v>
      </c>
    </row>
    <row r="17" spans="1:21" s="13" customFormat="1" ht="22.5" customHeight="1" x14ac:dyDescent="0.2">
      <c r="A17" s="46">
        <v>6</v>
      </c>
      <c r="B17" s="46">
        <f>'Game Schedule &amp; Roster'!H9</f>
        <v>0</v>
      </c>
      <c r="C17" s="47">
        <f>'Game Schedule &amp; Roster'!I9</f>
        <v>0</v>
      </c>
      <c r="D17" s="46"/>
      <c r="E17" s="46"/>
      <c r="F17" s="46"/>
      <c r="G17" s="46"/>
      <c r="H17" s="46"/>
      <c r="I17" s="46"/>
      <c r="J17" s="26"/>
      <c r="K17" s="13">
        <f t="shared" si="8"/>
        <v>0</v>
      </c>
      <c r="L17" s="54"/>
      <c r="M17" s="53">
        <f t="shared" si="9"/>
        <v>6</v>
      </c>
      <c r="N17" s="33">
        <f t="shared" si="0"/>
        <v>0</v>
      </c>
      <c r="O17" s="44">
        <f t="shared" si="1"/>
        <v>0</v>
      </c>
      <c r="P17" s="46">
        <f t="shared" si="2"/>
        <v>0</v>
      </c>
      <c r="Q17" s="46">
        <f t="shared" si="3"/>
        <v>0</v>
      </c>
      <c r="R17" s="46">
        <f t="shared" si="4"/>
        <v>0</v>
      </c>
      <c r="S17" s="46">
        <f t="shared" si="5"/>
        <v>0</v>
      </c>
      <c r="T17" s="46">
        <f t="shared" si="6"/>
        <v>0</v>
      </c>
      <c r="U17" s="46">
        <f t="shared" si="7"/>
        <v>0</v>
      </c>
    </row>
    <row r="18" spans="1:21" ht="22.5" customHeight="1" x14ac:dyDescent="0.2">
      <c r="A18" s="46">
        <v>7</v>
      </c>
      <c r="B18" s="46">
        <f>'Game Schedule &amp; Roster'!H10</f>
        <v>0</v>
      </c>
      <c r="C18" s="47">
        <f>'Game Schedule &amp; Roster'!I10</f>
        <v>0</v>
      </c>
      <c r="D18" s="46"/>
      <c r="E18" s="46"/>
      <c r="F18" s="46"/>
      <c r="G18" s="46"/>
      <c r="H18" s="46"/>
      <c r="I18" s="46"/>
      <c r="J18" s="26"/>
      <c r="K18" s="13">
        <f t="shared" si="8"/>
        <v>0</v>
      </c>
      <c r="L18" s="54"/>
      <c r="M18" s="52">
        <f t="shared" si="9"/>
        <v>7</v>
      </c>
      <c r="N18" s="45">
        <f t="shared" si="0"/>
        <v>0</v>
      </c>
      <c r="O18" s="43">
        <f t="shared" si="1"/>
        <v>0</v>
      </c>
      <c r="P18" s="50">
        <f t="shared" si="2"/>
        <v>0</v>
      </c>
      <c r="Q18" s="50">
        <f t="shared" si="3"/>
        <v>0</v>
      </c>
      <c r="R18" s="50">
        <f t="shared" si="4"/>
        <v>0</v>
      </c>
      <c r="S18" s="50">
        <f t="shared" si="5"/>
        <v>0</v>
      </c>
      <c r="T18" s="50">
        <f t="shared" si="6"/>
        <v>0</v>
      </c>
      <c r="U18" s="50">
        <f t="shared" si="7"/>
        <v>0</v>
      </c>
    </row>
    <row r="19" spans="1:21" s="13" customFormat="1" ht="22.5" customHeight="1" x14ac:dyDescent="0.2">
      <c r="A19" s="46">
        <v>8</v>
      </c>
      <c r="B19" s="46">
        <f>'Game Schedule &amp; Roster'!H11</f>
        <v>0</v>
      </c>
      <c r="C19" s="47">
        <f>'Game Schedule &amp; Roster'!I11</f>
        <v>0</v>
      </c>
      <c r="D19" s="46"/>
      <c r="E19" s="46"/>
      <c r="F19" s="46"/>
      <c r="G19" s="46"/>
      <c r="H19" s="46"/>
      <c r="I19" s="46"/>
      <c r="J19" s="26"/>
      <c r="K19" s="13">
        <f t="shared" si="8"/>
        <v>0</v>
      </c>
      <c r="L19" s="54"/>
      <c r="M19" s="53">
        <f t="shared" si="9"/>
        <v>8</v>
      </c>
      <c r="N19" s="33">
        <f t="shared" si="0"/>
        <v>0</v>
      </c>
      <c r="O19" s="44">
        <f t="shared" si="1"/>
        <v>0</v>
      </c>
      <c r="P19" s="46">
        <f t="shared" si="2"/>
        <v>0</v>
      </c>
      <c r="Q19" s="46">
        <f t="shared" si="3"/>
        <v>0</v>
      </c>
      <c r="R19" s="46">
        <f t="shared" si="4"/>
        <v>0</v>
      </c>
      <c r="S19" s="46">
        <f t="shared" si="5"/>
        <v>0</v>
      </c>
      <c r="T19" s="46">
        <f t="shared" si="6"/>
        <v>0</v>
      </c>
      <c r="U19" s="46">
        <f t="shared" si="7"/>
        <v>0</v>
      </c>
    </row>
    <row r="20" spans="1:21" s="13" customFormat="1" ht="22.5" customHeight="1" x14ac:dyDescent="0.2">
      <c r="A20" s="46">
        <v>9</v>
      </c>
      <c r="B20" s="46">
        <f>'Game Schedule &amp; Roster'!H12</f>
        <v>0</v>
      </c>
      <c r="C20" s="47">
        <f>'Game Schedule &amp; Roster'!I12</f>
        <v>0</v>
      </c>
      <c r="D20" s="46"/>
      <c r="E20" s="46"/>
      <c r="F20" s="46"/>
      <c r="G20" s="46"/>
      <c r="H20" s="46"/>
      <c r="I20" s="46"/>
      <c r="J20" s="26"/>
      <c r="K20" s="13">
        <f t="shared" si="8"/>
        <v>0</v>
      </c>
      <c r="L20" s="54"/>
      <c r="M20" s="52">
        <f t="shared" si="9"/>
        <v>9</v>
      </c>
      <c r="N20" s="45">
        <f t="shared" si="0"/>
        <v>0</v>
      </c>
      <c r="O20" s="43">
        <f t="shared" si="1"/>
        <v>0</v>
      </c>
      <c r="P20" s="50">
        <f t="shared" si="2"/>
        <v>0</v>
      </c>
      <c r="Q20" s="50">
        <f t="shared" si="3"/>
        <v>0</v>
      </c>
      <c r="R20" s="50">
        <f t="shared" si="4"/>
        <v>0</v>
      </c>
      <c r="S20" s="50">
        <f t="shared" si="5"/>
        <v>0</v>
      </c>
      <c r="T20" s="50">
        <f t="shared" si="6"/>
        <v>0</v>
      </c>
      <c r="U20" s="50">
        <f t="shared" si="7"/>
        <v>0</v>
      </c>
    </row>
    <row r="21" spans="1:21" s="13" customFormat="1" ht="22.5" customHeight="1" x14ac:dyDescent="0.2">
      <c r="A21" s="46">
        <v>10</v>
      </c>
      <c r="B21" s="46">
        <f>'Game Schedule &amp; Roster'!H13</f>
        <v>0</v>
      </c>
      <c r="C21" s="47">
        <f>'Game Schedule &amp; Roster'!I13</f>
        <v>0</v>
      </c>
      <c r="D21" s="46"/>
      <c r="E21" s="46"/>
      <c r="F21" s="46"/>
      <c r="G21" s="46"/>
      <c r="H21" s="46"/>
      <c r="I21" s="46"/>
      <c r="J21" s="26"/>
      <c r="K21" s="13">
        <f t="shared" si="8"/>
        <v>0</v>
      </c>
      <c r="L21" s="54"/>
      <c r="M21" s="53">
        <f t="shared" si="9"/>
        <v>10</v>
      </c>
      <c r="N21" s="33">
        <f t="shared" si="0"/>
        <v>0</v>
      </c>
      <c r="O21" s="44">
        <f t="shared" si="1"/>
        <v>0</v>
      </c>
      <c r="P21" s="46">
        <f t="shared" si="2"/>
        <v>0</v>
      </c>
      <c r="Q21" s="46">
        <f t="shared" si="3"/>
        <v>0</v>
      </c>
      <c r="R21" s="46">
        <f t="shared" si="4"/>
        <v>0</v>
      </c>
      <c r="S21" s="46">
        <f t="shared" si="5"/>
        <v>0</v>
      </c>
      <c r="T21" s="46">
        <f t="shared" si="6"/>
        <v>0</v>
      </c>
      <c r="U21" s="46">
        <f t="shared" si="7"/>
        <v>0</v>
      </c>
    </row>
    <row r="22" spans="1:21" s="13" customFormat="1" ht="22.5" customHeight="1" x14ac:dyDescent="0.2">
      <c r="A22" s="46">
        <v>11</v>
      </c>
      <c r="B22" s="46">
        <f>'Game Schedule &amp; Roster'!H14</f>
        <v>0</v>
      </c>
      <c r="C22" s="47">
        <f>'Game Schedule &amp; Roster'!I14</f>
        <v>0</v>
      </c>
      <c r="D22" s="46"/>
      <c r="E22" s="46"/>
      <c r="F22" s="46"/>
      <c r="G22" s="46"/>
      <c r="H22" s="46"/>
      <c r="I22" s="46"/>
      <c r="J22" s="26"/>
      <c r="K22" s="13">
        <f t="shared" si="8"/>
        <v>0</v>
      </c>
      <c r="L22" s="54"/>
      <c r="M22" s="52">
        <f t="shared" si="9"/>
        <v>11</v>
      </c>
      <c r="N22" s="45">
        <f t="shared" si="0"/>
        <v>0</v>
      </c>
      <c r="O22" s="43">
        <f t="shared" si="1"/>
        <v>0</v>
      </c>
      <c r="P22" s="50">
        <f t="shared" si="2"/>
        <v>0</v>
      </c>
      <c r="Q22" s="50">
        <f t="shared" si="3"/>
        <v>0</v>
      </c>
      <c r="R22" s="50">
        <f t="shared" si="4"/>
        <v>0</v>
      </c>
      <c r="S22" s="50">
        <f t="shared" si="5"/>
        <v>0</v>
      </c>
      <c r="T22" s="50">
        <f t="shared" si="6"/>
        <v>0</v>
      </c>
      <c r="U22" s="50">
        <f t="shared" si="7"/>
        <v>0</v>
      </c>
    </row>
    <row r="23" spans="1:21" s="13" customFormat="1" ht="22.5" customHeight="1" x14ac:dyDescent="0.2">
      <c r="A23" s="46">
        <v>12</v>
      </c>
      <c r="B23" s="46">
        <f>'Game Schedule &amp; Roster'!H15</f>
        <v>0</v>
      </c>
      <c r="C23" s="47">
        <f>'Game Schedule &amp; Roster'!I15</f>
        <v>0</v>
      </c>
      <c r="D23" s="46"/>
      <c r="E23" s="46"/>
      <c r="F23" s="46"/>
      <c r="G23" s="46"/>
      <c r="H23" s="46"/>
      <c r="I23" s="46"/>
      <c r="J23" s="26"/>
      <c r="K23" s="13">
        <f t="shared" si="8"/>
        <v>0</v>
      </c>
      <c r="L23" s="54"/>
      <c r="M23" s="53">
        <f t="shared" si="9"/>
        <v>12</v>
      </c>
      <c r="N23" s="33">
        <f t="shared" si="0"/>
        <v>0</v>
      </c>
      <c r="O23" s="44">
        <f t="shared" si="1"/>
        <v>0</v>
      </c>
      <c r="P23" s="46">
        <f t="shared" si="2"/>
        <v>0</v>
      </c>
      <c r="Q23" s="46">
        <f t="shared" si="3"/>
        <v>0</v>
      </c>
      <c r="R23" s="46">
        <f t="shared" si="4"/>
        <v>0</v>
      </c>
      <c r="S23" s="46">
        <f t="shared" si="5"/>
        <v>0</v>
      </c>
      <c r="T23" s="46">
        <f t="shared" si="6"/>
        <v>0</v>
      </c>
      <c r="U23" s="46">
        <f t="shared" si="7"/>
        <v>0</v>
      </c>
    </row>
    <row r="24" spans="1:21" s="13" customFormat="1" ht="22.5" customHeight="1" x14ac:dyDescent="0.2">
      <c r="A24" s="46">
        <v>13</v>
      </c>
      <c r="B24" s="46">
        <f>'Game Schedule &amp; Roster'!H16</f>
        <v>0</v>
      </c>
      <c r="C24" s="47">
        <f>'Game Schedule &amp; Roster'!I16</f>
        <v>0</v>
      </c>
      <c r="D24" s="46"/>
      <c r="E24" s="46"/>
      <c r="F24" s="46"/>
      <c r="G24" s="46"/>
      <c r="H24" s="46"/>
      <c r="I24" s="46"/>
      <c r="J24" s="26"/>
      <c r="K24" s="13">
        <f t="shared" si="8"/>
        <v>0</v>
      </c>
      <c r="L24" s="54"/>
      <c r="M24" s="52">
        <f t="shared" si="9"/>
        <v>13</v>
      </c>
      <c r="N24" s="45">
        <f t="shared" si="0"/>
        <v>0</v>
      </c>
      <c r="O24" s="43">
        <f t="shared" si="1"/>
        <v>0</v>
      </c>
      <c r="P24" s="50">
        <f t="shared" si="2"/>
        <v>0</v>
      </c>
      <c r="Q24" s="50">
        <f t="shared" si="3"/>
        <v>0</v>
      </c>
      <c r="R24" s="50">
        <f t="shared" si="4"/>
        <v>0</v>
      </c>
      <c r="S24" s="50">
        <f t="shared" si="5"/>
        <v>0</v>
      </c>
      <c r="T24" s="50">
        <f t="shared" si="6"/>
        <v>0</v>
      </c>
      <c r="U24" s="50">
        <f t="shared" si="7"/>
        <v>0</v>
      </c>
    </row>
    <row r="25" spans="1:21" ht="22.5" customHeight="1" x14ac:dyDescent="0.2">
      <c r="A25" s="46">
        <v>14</v>
      </c>
      <c r="B25" s="46">
        <f>'Game Schedule &amp; Roster'!H17</f>
        <v>0</v>
      </c>
      <c r="C25" s="47">
        <f>'Game Schedule &amp; Roster'!I17</f>
        <v>0</v>
      </c>
      <c r="D25" s="46"/>
      <c r="E25" s="46"/>
      <c r="F25" s="46"/>
      <c r="G25" s="46"/>
      <c r="H25" s="46"/>
      <c r="I25" s="46"/>
      <c r="J25" s="26"/>
      <c r="K25" s="13">
        <f t="shared" si="8"/>
        <v>0</v>
      </c>
      <c r="M25" s="53">
        <f t="shared" si="9"/>
        <v>14</v>
      </c>
      <c r="N25" s="33">
        <f t="shared" si="0"/>
        <v>0</v>
      </c>
      <c r="O25" s="44">
        <f t="shared" si="1"/>
        <v>0</v>
      </c>
      <c r="P25" s="46">
        <f t="shared" si="2"/>
        <v>0</v>
      </c>
      <c r="Q25" s="46">
        <f t="shared" si="3"/>
        <v>0</v>
      </c>
      <c r="R25" s="46">
        <f t="shared" si="4"/>
        <v>0</v>
      </c>
      <c r="S25" s="46">
        <f t="shared" si="5"/>
        <v>0</v>
      </c>
      <c r="T25" s="46">
        <f t="shared" si="6"/>
        <v>0</v>
      </c>
      <c r="U25" s="46">
        <f t="shared" si="7"/>
        <v>0</v>
      </c>
    </row>
    <row r="26" spans="1:21" ht="15" x14ac:dyDescent="0.2">
      <c r="A26" s="41"/>
      <c r="B26" s="41"/>
      <c r="C26" s="47"/>
      <c r="D26" s="46"/>
      <c r="E26" s="46"/>
      <c r="F26" s="46"/>
      <c r="G26" s="46"/>
      <c r="H26" s="46"/>
      <c r="I26" s="46"/>
    </row>
    <row r="27" spans="1:21" x14ac:dyDescent="0.2">
      <c r="D27" s="1" t="str">
        <f t="shared" ref="D27:I27" si="10">IF((COUNTIF(D$12:D$25,"P")*COUNTIF(D$12:D$25,"C")*COUNTIF(D$12:D$25,"1")*COUNTIF(D$12:D$25,"2")*COUNTIF(D$12:D$25,"3")*COUNTIF(D$12:D$25,"SS")*COUNTIF(D$12:D$25,"LF")*COUNTIF(D$12:D$25,"CF")*COUNTIF(D$12:D$25,"RF"))=1,"OK","ERROR")</f>
        <v>ERROR</v>
      </c>
      <c r="E27" s="1" t="str">
        <f t="shared" si="10"/>
        <v>ERROR</v>
      </c>
      <c r="F27" s="1" t="str">
        <f t="shared" si="10"/>
        <v>ERROR</v>
      </c>
      <c r="G27" s="1" t="str">
        <f t="shared" si="10"/>
        <v>ERROR</v>
      </c>
      <c r="H27" s="1" t="str">
        <f t="shared" si="10"/>
        <v>ERROR</v>
      </c>
      <c r="I27" s="1" t="str">
        <f t="shared" si="10"/>
        <v>ERROR</v>
      </c>
    </row>
    <row r="28" spans="1:21" x14ac:dyDescent="0.2">
      <c r="C28" t="s">
        <v>28</v>
      </c>
      <c r="D28">
        <f t="shared" ref="D28:I28" si="11">COUNTIF(D$12:D$25,"Sit")</f>
        <v>0</v>
      </c>
      <c r="E28">
        <f t="shared" si="11"/>
        <v>0</v>
      </c>
      <c r="F28">
        <f t="shared" si="11"/>
        <v>0</v>
      </c>
      <c r="G28">
        <f t="shared" si="11"/>
        <v>0</v>
      </c>
      <c r="H28">
        <f t="shared" si="11"/>
        <v>0</v>
      </c>
      <c r="I28">
        <f t="shared" si="11"/>
        <v>0</v>
      </c>
    </row>
    <row r="29" spans="1:21" x14ac:dyDescent="0.2">
      <c r="B29" s="11"/>
      <c r="C29" s="12" t="s">
        <v>16</v>
      </c>
    </row>
    <row r="30" spans="1:21" ht="15" x14ac:dyDescent="0.2">
      <c r="B30" s="27"/>
      <c r="C30" s="28" t="s">
        <v>22</v>
      </c>
      <c r="D30" s="22"/>
      <c r="E30" s="22"/>
      <c r="F30" s="22"/>
      <c r="G30" s="22"/>
      <c r="H30" s="22"/>
      <c r="I30" s="22"/>
    </row>
    <row r="31" spans="1:21" x14ac:dyDescent="0.2">
      <c r="B31" s="29"/>
      <c r="C31" s="28" t="s">
        <v>23</v>
      </c>
    </row>
    <row r="33" spans="1:11" ht="15" x14ac:dyDescent="0.2">
      <c r="A33" s="69"/>
      <c r="B33" s="22"/>
      <c r="C33" s="68"/>
      <c r="D33" s="69"/>
      <c r="E33" s="69"/>
      <c r="F33" s="69"/>
      <c r="G33" s="69"/>
      <c r="H33" s="69"/>
      <c r="I33" s="69"/>
      <c r="J33" s="69"/>
      <c r="K33" s="69"/>
    </row>
    <row r="34" spans="1:11" ht="15" x14ac:dyDescent="0.2">
      <c r="A34" s="69"/>
      <c r="B34" s="22"/>
      <c r="C34" s="68"/>
      <c r="D34" s="69"/>
      <c r="E34" s="69"/>
      <c r="F34" s="69"/>
      <c r="G34" s="69"/>
      <c r="H34" s="69"/>
      <c r="I34" s="69"/>
      <c r="J34" s="69"/>
      <c r="K34" s="69"/>
    </row>
    <row r="35" spans="1:11" ht="15" x14ac:dyDescent="0.2">
      <c r="A35" s="69"/>
      <c r="B35" s="22"/>
      <c r="C35" s="68"/>
      <c r="D35" s="69"/>
      <c r="E35" s="69"/>
      <c r="F35" s="69"/>
      <c r="G35" s="69"/>
      <c r="H35" s="69"/>
      <c r="I35" s="69"/>
      <c r="J35" s="69"/>
      <c r="K35" s="69"/>
    </row>
    <row r="36" spans="1:11" ht="15" x14ac:dyDescent="0.2">
      <c r="A36" s="69"/>
      <c r="B36" s="22"/>
      <c r="C36" s="68"/>
      <c r="D36" s="69"/>
      <c r="E36" s="69"/>
      <c r="F36" s="69"/>
      <c r="G36" s="69"/>
      <c r="H36" s="69"/>
      <c r="I36" s="69"/>
      <c r="J36" s="69"/>
      <c r="K36" s="69"/>
    </row>
    <row r="37" spans="1:11" ht="15" x14ac:dyDescent="0.2">
      <c r="A37" s="69"/>
      <c r="B37" s="22"/>
      <c r="C37" s="68"/>
      <c r="D37" s="69"/>
      <c r="E37" s="69"/>
      <c r="F37" s="69"/>
      <c r="G37" s="69"/>
      <c r="H37" s="69"/>
      <c r="I37" s="69"/>
      <c r="J37" s="69"/>
      <c r="K37" s="69"/>
    </row>
    <row r="38" spans="1:11" ht="15" x14ac:dyDescent="0.2">
      <c r="A38" s="69"/>
      <c r="B38" s="22"/>
      <c r="C38" s="68"/>
      <c r="D38" s="69"/>
      <c r="E38" s="69"/>
      <c r="F38" s="69"/>
      <c r="G38" s="69"/>
      <c r="H38" s="69"/>
      <c r="I38" s="69"/>
      <c r="J38" s="69"/>
      <c r="K38" s="69"/>
    </row>
    <row r="39" spans="1:11" ht="15" x14ac:dyDescent="0.2">
      <c r="A39" s="69"/>
      <c r="B39" s="22"/>
      <c r="C39" s="68"/>
      <c r="D39" s="22"/>
      <c r="E39" s="22"/>
      <c r="F39" s="22"/>
      <c r="G39" s="22"/>
      <c r="H39" s="22"/>
      <c r="I39" s="22"/>
      <c r="J39" s="69"/>
      <c r="K39" s="69"/>
    </row>
    <row r="40" spans="1:11" ht="15" x14ac:dyDescent="0.2">
      <c r="A40" s="69"/>
      <c r="B40" s="22"/>
      <c r="C40" s="68"/>
      <c r="D40" s="22"/>
      <c r="E40" s="22"/>
      <c r="F40" s="22"/>
      <c r="G40" s="22"/>
      <c r="H40" s="22"/>
      <c r="I40" s="22"/>
      <c r="J40" s="69"/>
      <c r="K40" s="69"/>
    </row>
    <row r="41" spans="1:11" x14ac:dyDescent="0.2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</row>
    <row r="42" spans="1:11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</row>
    <row r="43" spans="1:11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</row>
    <row r="46" spans="1:11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</row>
    <row r="47" spans="1:11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</row>
    <row r="48" spans="1:11" x14ac:dyDescent="0.2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</row>
    <row r="49" spans="1:11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x14ac:dyDescent="0.2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</row>
    <row r="51" spans="1:11" x14ac:dyDescent="0.2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x14ac:dyDescent="0.2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</row>
    <row r="53" spans="1:11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</row>
    <row r="54" spans="1:11" x14ac:dyDescent="0.2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</row>
    <row r="55" spans="1:11" x14ac:dyDescent="0.2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</row>
    <row r="56" spans="1:11" x14ac:dyDescent="0.2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</row>
    <row r="57" spans="1:11" x14ac:dyDescent="0.2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x14ac:dyDescent="0.2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</row>
    <row r="59" spans="1:11" x14ac:dyDescent="0.2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1:11" x14ac:dyDescent="0.2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</row>
    <row r="61" spans="1:11" x14ac:dyDescent="0.2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1:11" x14ac:dyDescent="0.2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</row>
    <row r="63" spans="1:11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</row>
    <row r="64" spans="1:11" x14ac:dyDescent="0.2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</row>
    <row r="65" spans="1:11" x14ac:dyDescent="0.2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</row>
    <row r="66" spans="1:11" x14ac:dyDescent="0.2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</row>
    <row r="67" spans="1:11" x14ac:dyDescent="0.2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</row>
  </sheetData>
  <mergeCells count="4">
    <mergeCell ref="D10:I10"/>
    <mergeCell ref="M10:O10"/>
    <mergeCell ref="M1:U1"/>
    <mergeCell ref="P10:U10"/>
  </mergeCells>
  <phoneticPr fontId="0" type="noConversion"/>
  <conditionalFormatting sqref="O9">
    <cfRule type="cellIs" dxfId="13" priority="1" stopIfTrue="1" operator="equal">
      <formula>"LFC-Home"</formula>
    </cfRule>
    <cfRule type="cellIs" dxfId="12" priority="2" stopIfTrue="1" operator="equal">
      <formula>"UF-Home"</formula>
    </cfRule>
  </conditionalFormatting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zoomScale="75" workbookViewId="0"/>
  </sheetViews>
  <sheetFormatPr defaultColWidth="8.85546875" defaultRowHeight="12.75" x14ac:dyDescent="0.2"/>
  <cols>
    <col min="1" max="1" width="9.140625" customWidth="1"/>
    <col min="2" max="2" width="15.140625" customWidth="1"/>
    <col min="3" max="3" width="22.28515625" bestFit="1" customWidth="1"/>
    <col min="4" max="9" width="7.42578125" customWidth="1"/>
    <col min="10" max="10" width="8.85546875" customWidth="1"/>
    <col min="11" max="11" width="12" bestFit="1" customWidth="1"/>
    <col min="12" max="12" width="8.85546875" style="16" customWidth="1"/>
    <col min="13" max="13" width="14.85546875" bestFit="1" customWidth="1"/>
    <col min="14" max="14" width="15.140625" customWidth="1"/>
    <col min="15" max="15" width="26" customWidth="1"/>
  </cols>
  <sheetData>
    <row r="1" spans="1:21" ht="20.25" x14ac:dyDescent="0.3">
      <c r="A1" s="10"/>
      <c r="B1" s="10"/>
      <c r="C1" s="10"/>
      <c r="D1" s="10"/>
      <c r="E1" s="10"/>
      <c r="F1" s="10"/>
      <c r="G1" s="10"/>
      <c r="H1" s="10"/>
      <c r="I1" s="10"/>
      <c r="M1" s="75" t="str">
        <f>'Game Schedule &amp; Roster'!A1</f>
        <v xml:space="preserve"> "Enter Your Team Name"</v>
      </c>
      <c r="N1" s="75"/>
      <c r="O1" s="75"/>
      <c r="P1" s="75"/>
      <c r="Q1" s="75"/>
      <c r="R1" s="75"/>
      <c r="S1" s="75"/>
      <c r="T1" s="75"/>
      <c r="U1" s="75"/>
    </row>
    <row r="5" spans="1:21" ht="15" x14ac:dyDescent="0.2">
      <c r="B5" s="7"/>
      <c r="C5" s="7"/>
      <c r="N5" s="7" t="s">
        <v>13</v>
      </c>
      <c r="O5" s="7">
        <v>8</v>
      </c>
    </row>
    <row r="6" spans="1:21" ht="15" x14ac:dyDescent="0.2">
      <c r="B6" s="7"/>
      <c r="C6" s="55"/>
      <c r="N6" s="7" t="s">
        <v>12</v>
      </c>
      <c r="O6" s="55">
        <f>VLOOKUP($O$5,'Game Schedule &amp; Roster'!$A$4:$F$17,2)</f>
        <v>0</v>
      </c>
    </row>
    <row r="7" spans="1:21" ht="15" x14ac:dyDescent="0.2">
      <c r="B7" s="7"/>
      <c r="C7" s="67"/>
      <c r="N7" s="7" t="s">
        <v>38</v>
      </c>
      <c r="O7" s="67">
        <f>VLOOKUP($O$5,'Game Schedule &amp; Roster'!$A$4:$F$17,3)</f>
        <v>0</v>
      </c>
    </row>
    <row r="8" spans="1:21" ht="15" x14ac:dyDescent="0.2">
      <c r="B8" s="7"/>
      <c r="C8" s="31"/>
      <c r="N8" s="7" t="s">
        <v>11</v>
      </c>
      <c r="O8" s="31">
        <f>VLOOKUP($O$5,'Game Schedule &amp; Roster'!$A$4:$F$17,4)</f>
        <v>0</v>
      </c>
    </row>
    <row r="9" spans="1:21" ht="15" x14ac:dyDescent="0.2">
      <c r="B9" s="7"/>
      <c r="C9" s="31"/>
      <c r="N9" s="7" t="s">
        <v>14</v>
      </c>
      <c r="O9" s="31" t="str">
        <f>CONCATENATE(VLOOKUP($O$5,'Game Schedule &amp; Roster'!$A$4:$F$17,6),"-",VLOOKUP($O$5,'Game Schedule &amp; Roster'!$A$4:$F$17,5))</f>
        <v>-</v>
      </c>
    </row>
    <row r="10" spans="1:21" x14ac:dyDescent="0.2">
      <c r="D10" s="74" t="s">
        <v>3</v>
      </c>
      <c r="E10" s="74"/>
      <c r="F10" s="74"/>
      <c r="G10" s="74"/>
      <c r="H10" s="74"/>
      <c r="I10" s="74"/>
      <c r="K10" s="1" t="s">
        <v>29</v>
      </c>
      <c r="M10" s="74" t="str">
        <f>CONCATENATE(A1," Batting Line-Up")</f>
        <v xml:space="preserve"> Batting Line-Up</v>
      </c>
      <c r="N10" s="74"/>
      <c r="O10" s="74"/>
      <c r="P10" s="74" t="s">
        <v>3</v>
      </c>
      <c r="Q10" s="74"/>
      <c r="R10" s="74"/>
      <c r="S10" s="74"/>
      <c r="T10" s="74"/>
      <c r="U10" s="74"/>
    </row>
    <row r="11" spans="1:21" ht="15.75" x14ac:dyDescent="0.25">
      <c r="A11" s="8" t="s">
        <v>30</v>
      </c>
      <c r="B11" s="9" t="s">
        <v>1</v>
      </c>
      <c r="C11" s="9" t="s">
        <v>2</v>
      </c>
      <c r="D11" s="9">
        <v>1</v>
      </c>
      <c r="E11" s="9">
        <v>2</v>
      </c>
      <c r="F11" s="9">
        <v>3</v>
      </c>
      <c r="G11" s="9">
        <v>4</v>
      </c>
      <c r="H11" s="9">
        <v>5</v>
      </c>
      <c r="I11" s="9">
        <v>6</v>
      </c>
      <c r="M11" s="51" t="s">
        <v>30</v>
      </c>
      <c r="N11" s="8" t="s">
        <v>1</v>
      </c>
      <c r="O11" s="9" t="s">
        <v>2</v>
      </c>
      <c r="P11" s="9">
        <v>1</v>
      </c>
      <c r="Q11" s="9">
        <v>2</v>
      </c>
      <c r="R11" s="9">
        <v>3</v>
      </c>
      <c r="S11" s="9">
        <v>4</v>
      </c>
      <c r="T11" s="9">
        <v>5</v>
      </c>
      <c r="U11" s="9">
        <v>6</v>
      </c>
    </row>
    <row r="12" spans="1:21" ht="22.5" customHeight="1" x14ac:dyDescent="0.2">
      <c r="A12" s="49">
        <v>1</v>
      </c>
      <c r="B12" s="46">
        <f>'Game Schedule &amp; Roster'!H4</f>
        <v>23</v>
      </c>
      <c r="C12" s="47" t="str">
        <f>'Game Schedule &amp; Roster'!I4</f>
        <v>Smith</v>
      </c>
      <c r="D12" s="46"/>
      <c r="E12" s="46"/>
      <c r="F12" s="46"/>
      <c r="G12" s="46"/>
      <c r="H12" s="46"/>
      <c r="I12" s="46"/>
      <c r="J12" s="26"/>
      <c r="K12">
        <f>COUNTIF($D12:$I12,"Sit")</f>
        <v>0</v>
      </c>
      <c r="L12" s="54"/>
      <c r="M12" s="52">
        <v>1</v>
      </c>
      <c r="N12" s="45">
        <f t="shared" ref="N12:N25" si="0">VLOOKUP($M12,$A$12:$C$25,2,FALSE)</f>
        <v>23</v>
      </c>
      <c r="O12" s="43" t="str">
        <f t="shared" ref="O12:O25" si="1">VLOOKUP($M12,$A$12:$C$25,3,FALSE)</f>
        <v>Smith</v>
      </c>
      <c r="P12" s="50">
        <f t="shared" ref="P12:P25" si="2">VLOOKUP($M12,$A$12:$I$25,4,FALSE)</f>
        <v>0</v>
      </c>
      <c r="Q12" s="50">
        <f t="shared" ref="Q12:Q25" si="3">VLOOKUP($M12,$A$12:$I$25,5,FALSE)</f>
        <v>0</v>
      </c>
      <c r="R12" s="50">
        <f t="shared" ref="R12:R25" si="4">VLOOKUP($M12,$A$12:$I$25,6,FALSE)</f>
        <v>0</v>
      </c>
      <c r="S12" s="50">
        <f t="shared" ref="S12:S25" si="5">VLOOKUP($M12,$A$12:$I$25,7,FALSE)</f>
        <v>0</v>
      </c>
      <c r="T12" s="50">
        <f t="shared" ref="T12:T25" si="6">VLOOKUP($M12,$A$12:$I$25,8,FALSE)</f>
        <v>0</v>
      </c>
      <c r="U12" s="50">
        <f t="shared" ref="U12:U25" si="7">VLOOKUP($M12,$A$12:$I$25,9,FALSE)</f>
        <v>0</v>
      </c>
    </row>
    <row r="13" spans="1:21" ht="22.5" customHeight="1" x14ac:dyDescent="0.2">
      <c r="A13" s="49">
        <v>2</v>
      </c>
      <c r="B13" s="46">
        <f>'Game Schedule &amp; Roster'!H5</f>
        <v>11</v>
      </c>
      <c r="C13" s="47" t="str">
        <f>'Game Schedule &amp; Roster'!I5</f>
        <v>Jones</v>
      </c>
      <c r="D13" s="46"/>
      <c r="E13" s="46"/>
      <c r="F13" s="46"/>
      <c r="G13" s="46"/>
      <c r="H13" s="46"/>
      <c r="I13" s="46"/>
      <c r="J13" s="26"/>
      <c r="K13">
        <f t="shared" ref="K13:K25" si="8">COUNTIF($D13:$I13,"Sit")</f>
        <v>0</v>
      </c>
      <c r="L13" s="54"/>
      <c r="M13" s="53">
        <f>+M12+1</f>
        <v>2</v>
      </c>
      <c r="N13" s="33">
        <f t="shared" si="0"/>
        <v>11</v>
      </c>
      <c r="O13" s="44" t="str">
        <f t="shared" si="1"/>
        <v>Jones</v>
      </c>
      <c r="P13" s="46">
        <f t="shared" si="2"/>
        <v>0</v>
      </c>
      <c r="Q13" s="46">
        <f t="shared" si="3"/>
        <v>0</v>
      </c>
      <c r="R13" s="46">
        <f t="shared" si="4"/>
        <v>0</v>
      </c>
      <c r="S13" s="46">
        <f t="shared" si="5"/>
        <v>0</v>
      </c>
      <c r="T13" s="46">
        <f t="shared" si="6"/>
        <v>0</v>
      </c>
      <c r="U13" s="46">
        <f t="shared" si="7"/>
        <v>0</v>
      </c>
    </row>
    <row r="14" spans="1:21" s="13" customFormat="1" ht="22.5" customHeight="1" x14ac:dyDescent="0.2">
      <c r="A14" s="49">
        <v>3</v>
      </c>
      <c r="B14" s="46">
        <f>'Game Schedule &amp; Roster'!H6</f>
        <v>0</v>
      </c>
      <c r="C14" s="47">
        <f>'Game Schedule &amp; Roster'!I6</f>
        <v>0</v>
      </c>
      <c r="D14" s="46"/>
      <c r="E14" s="46"/>
      <c r="F14" s="46"/>
      <c r="G14" s="46"/>
      <c r="H14" s="46"/>
      <c r="I14" s="46"/>
      <c r="J14" s="26"/>
      <c r="K14" s="13">
        <f t="shared" si="8"/>
        <v>0</v>
      </c>
      <c r="L14" s="54"/>
      <c r="M14" s="52">
        <f t="shared" ref="M14:M25" si="9">+M13+1</f>
        <v>3</v>
      </c>
      <c r="N14" s="45">
        <f t="shared" si="0"/>
        <v>0</v>
      </c>
      <c r="O14" s="43">
        <f t="shared" si="1"/>
        <v>0</v>
      </c>
      <c r="P14" s="50">
        <f t="shared" si="2"/>
        <v>0</v>
      </c>
      <c r="Q14" s="50">
        <f t="shared" si="3"/>
        <v>0</v>
      </c>
      <c r="R14" s="50">
        <f t="shared" si="4"/>
        <v>0</v>
      </c>
      <c r="S14" s="50">
        <f t="shared" si="5"/>
        <v>0</v>
      </c>
      <c r="T14" s="50">
        <f t="shared" si="6"/>
        <v>0</v>
      </c>
      <c r="U14" s="50">
        <f t="shared" si="7"/>
        <v>0</v>
      </c>
    </row>
    <row r="15" spans="1:21" s="13" customFormat="1" ht="22.5" customHeight="1" x14ac:dyDescent="0.2">
      <c r="A15" s="46">
        <v>4</v>
      </c>
      <c r="B15" s="46">
        <f>'Game Schedule &amp; Roster'!H7</f>
        <v>0</v>
      </c>
      <c r="C15" s="47">
        <f>'Game Schedule &amp; Roster'!I7</f>
        <v>0</v>
      </c>
      <c r="D15" s="46"/>
      <c r="E15" s="46"/>
      <c r="F15" s="46"/>
      <c r="G15" s="46"/>
      <c r="H15" s="46"/>
      <c r="I15" s="46"/>
      <c r="J15" s="26"/>
      <c r="K15" s="13">
        <f t="shared" si="8"/>
        <v>0</v>
      </c>
      <c r="L15" s="54"/>
      <c r="M15" s="53">
        <f t="shared" si="9"/>
        <v>4</v>
      </c>
      <c r="N15" s="33">
        <f t="shared" si="0"/>
        <v>0</v>
      </c>
      <c r="O15" s="44">
        <f t="shared" si="1"/>
        <v>0</v>
      </c>
      <c r="P15" s="46">
        <f t="shared" si="2"/>
        <v>0</v>
      </c>
      <c r="Q15" s="46">
        <f t="shared" si="3"/>
        <v>0</v>
      </c>
      <c r="R15" s="46">
        <f t="shared" si="4"/>
        <v>0</v>
      </c>
      <c r="S15" s="46">
        <f t="shared" si="5"/>
        <v>0</v>
      </c>
      <c r="T15" s="46">
        <f t="shared" si="6"/>
        <v>0</v>
      </c>
      <c r="U15" s="46">
        <f t="shared" si="7"/>
        <v>0</v>
      </c>
    </row>
    <row r="16" spans="1:21" s="13" customFormat="1" ht="22.5" customHeight="1" x14ac:dyDescent="0.2">
      <c r="A16" s="46">
        <v>5</v>
      </c>
      <c r="B16" s="46">
        <f>'Game Schedule &amp; Roster'!H8</f>
        <v>0</v>
      </c>
      <c r="C16" s="47">
        <f>'Game Schedule &amp; Roster'!I8</f>
        <v>0</v>
      </c>
      <c r="D16" s="46"/>
      <c r="E16" s="46"/>
      <c r="F16" s="46"/>
      <c r="G16" s="46"/>
      <c r="H16" s="46"/>
      <c r="I16" s="46"/>
      <c r="J16" s="26"/>
      <c r="K16" s="13">
        <f t="shared" si="8"/>
        <v>0</v>
      </c>
      <c r="L16" s="54"/>
      <c r="M16" s="52">
        <f t="shared" si="9"/>
        <v>5</v>
      </c>
      <c r="N16" s="45">
        <f t="shared" si="0"/>
        <v>0</v>
      </c>
      <c r="O16" s="43">
        <f t="shared" si="1"/>
        <v>0</v>
      </c>
      <c r="P16" s="50">
        <f t="shared" si="2"/>
        <v>0</v>
      </c>
      <c r="Q16" s="50">
        <f t="shared" si="3"/>
        <v>0</v>
      </c>
      <c r="R16" s="50">
        <f t="shared" si="4"/>
        <v>0</v>
      </c>
      <c r="S16" s="50">
        <f t="shared" si="5"/>
        <v>0</v>
      </c>
      <c r="T16" s="50">
        <f t="shared" si="6"/>
        <v>0</v>
      </c>
      <c r="U16" s="50">
        <f t="shared" si="7"/>
        <v>0</v>
      </c>
    </row>
    <row r="17" spans="1:21" s="13" customFormat="1" ht="22.5" customHeight="1" x14ac:dyDescent="0.2">
      <c r="A17" s="46">
        <v>6</v>
      </c>
      <c r="B17" s="46">
        <f>'Game Schedule &amp; Roster'!H9</f>
        <v>0</v>
      </c>
      <c r="C17" s="47">
        <f>'Game Schedule &amp; Roster'!I9</f>
        <v>0</v>
      </c>
      <c r="D17" s="46"/>
      <c r="E17" s="46"/>
      <c r="F17" s="46"/>
      <c r="G17" s="46"/>
      <c r="H17" s="46"/>
      <c r="I17" s="46"/>
      <c r="J17" s="26"/>
      <c r="K17" s="13">
        <f t="shared" si="8"/>
        <v>0</v>
      </c>
      <c r="L17" s="54"/>
      <c r="M17" s="53">
        <f t="shared" si="9"/>
        <v>6</v>
      </c>
      <c r="N17" s="33">
        <f t="shared" si="0"/>
        <v>0</v>
      </c>
      <c r="O17" s="44">
        <f t="shared" si="1"/>
        <v>0</v>
      </c>
      <c r="P17" s="46">
        <f t="shared" si="2"/>
        <v>0</v>
      </c>
      <c r="Q17" s="46">
        <f t="shared" si="3"/>
        <v>0</v>
      </c>
      <c r="R17" s="46">
        <f t="shared" si="4"/>
        <v>0</v>
      </c>
      <c r="S17" s="46">
        <f t="shared" si="5"/>
        <v>0</v>
      </c>
      <c r="T17" s="46">
        <f t="shared" si="6"/>
        <v>0</v>
      </c>
      <c r="U17" s="46">
        <f t="shared" si="7"/>
        <v>0</v>
      </c>
    </row>
    <row r="18" spans="1:21" ht="22.5" customHeight="1" x14ac:dyDescent="0.2">
      <c r="A18" s="46">
        <v>7</v>
      </c>
      <c r="B18" s="46">
        <f>'Game Schedule &amp; Roster'!H10</f>
        <v>0</v>
      </c>
      <c r="C18" s="47">
        <f>'Game Schedule &amp; Roster'!I10</f>
        <v>0</v>
      </c>
      <c r="D18" s="46"/>
      <c r="E18" s="46"/>
      <c r="F18" s="46"/>
      <c r="G18" s="46"/>
      <c r="H18" s="46"/>
      <c r="I18" s="46"/>
      <c r="J18" s="26"/>
      <c r="K18" s="13">
        <f t="shared" si="8"/>
        <v>0</v>
      </c>
      <c r="L18" s="54"/>
      <c r="M18" s="52">
        <f t="shared" si="9"/>
        <v>7</v>
      </c>
      <c r="N18" s="45">
        <f t="shared" si="0"/>
        <v>0</v>
      </c>
      <c r="O18" s="43">
        <f t="shared" si="1"/>
        <v>0</v>
      </c>
      <c r="P18" s="50">
        <f t="shared" si="2"/>
        <v>0</v>
      </c>
      <c r="Q18" s="50">
        <f t="shared" si="3"/>
        <v>0</v>
      </c>
      <c r="R18" s="50">
        <f t="shared" si="4"/>
        <v>0</v>
      </c>
      <c r="S18" s="50">
        <f t="shared" si="5"/>
        <v>0</v>
      </c>
      <c r="T18" s="50">
        <f t="shared" si="6"/>
        <v>0</v>
      </c>
      <c r="U18" s="50">
        <f t="shared" si="7"/>
        <v>0</v>
      </c>
    </row>
    <row r="19" spans="1:21" s="13" customFormat="1" ht="22.5" customHeight="1" x14ac:dyDescent="0.2">
      <c r="A19" s="46">
        <v>8</v>
      </c>
      <c r="B19" s="46">
        <f>'Game Schedule &amp; Roster'!H11</f>
        <v>0</v>
      </c>
      <c r="C19" s="47">
        <f>'Game Schedule &amp; Roster'!I11</f>
        <v>0</v>
      </c>
      <c r="D19" s="46"/>
      <c r="E19" s="46"/>
      <c r="F19" s="46"/>
      <c r="G19" s="46"/>
      <c r="H19" s="46"/>
      <c r="I19" s="46"/>
      <c r="J19" s="26"/>
      <c r="K19" s="13">
        <f t="shared" si="8"/>
        <v>0</v>
      </c>
      <c r="L19" s="54"/>
      <c r="M19" s="53">
        <f t="shared" si="9"/>
        <v>8</v>
      </c>
      <c r="N19" s="33">
        <f t="shared" si="0"/>
        <v>0</v>
      </c>
      <c r="O19" s="44">
        <f t="shared" si="1"/>
        <v>0</v>
      </c>
      <c r="P19" s="46">
        <f t="shared" si="2"/>
        <v>0</v>
      </c>
      <c r="Q19" s="46">
        <f t="shared" si="3"/>
        <v>0</v>
      </c>
      <c r="R19" s="46">
        <f t="shared" si="4"/>
        <v>0</v>
      </c>
      <c r="S19" s="46">
        <f t="shared" si="5"/>
        <v>0</v>
      </c>
      <c r="T19" s="46">
        <f t="shared" si="6"/>
        <v>0</v>
      </c>
      <c r="U19" s="46">
        <f t="shared" si="7"/>
        <v>0</v>
      </c>
    </row>
    <row r="20" spans="1:21" s="13" customFormat="1" ht="22.5" customHeight="1" x14ac:dyDescent="0.2">
      <c r="A20" s="46">
        <v>9</v>
      </c>
      <c r="B20" s="46">
        <f>'Game Schedule &amp; Roster'!H12</f>
        <v>0</v>
      </c>
      <c r="C20" s="47">
        <f>'Game Schedule &amp; Roster'!I12</f>
        <v>0</v>
      </c>
      <c r="D20" s="46"/>
      <c r="E20" s="46"/>
      <c r="F20" s="46"/>
      <c r="G20" s="46"/>
      <c r="H20" s="46"/>
      <c r="I20" s="46"/>
      <c r="J20" s="26"/>
      <c r="K20" s="13">
        <f t="shared" si="8"/>
        <v>0</v>
      </c>
      <c r="L20" s="54"/>
      <c r="M20" s="52">
        <f t="shared" si="9"/>
        <v>9</v>
      </c>
      <c r="N20" s="45">
        <f t="shared" si="0"/>
        <v>0</v>
      </c>
      <c r="O20" s="43">
        <f t="shared" si="1"/>
        <v>0</v>
      </c>
      <c r="P20" s="50">
        <f t="shared" si="2"/>
        <v>0</v>
      </c>
      <c r="Q20" s="50">
        <f t="shared" si="3"/>
        <v>0</v>
      </c>
      <c r="R20" s="50">
        <f t="shared" si="4"/>
        <v>0</v>
      </c>
      <c r="S20" s="50">
        <f t="shared" si="5"/>
        <v>0</v>
      </c>
      <c r="T20" s="50">
        <f t="shared" si="6"/>
        <v>0</v>
      </c>
      <c r="U20" s="50">
        <f t="shared" si="7"/>
        <v>0</v>
      </c>
    </row>
    <row r="21" spans="1:21" s="13" customFormat="1" ht="22.5" customHeight="1" x14ac:dyDescent="0.2">
      <c r="A21" s="46">
        <v>10</v>
      </c>
      <c r="B21" s="46">
        <f>'Game Schedule &amp; Roster'!H13</f>
        <v>0</v>
      </c>
      <c r="C21" s="47">
        <f>'Game Schedule &amp; Roster'!I13</f>
        <v>0</v>
      </c>
      <c r="D21" s="46"/>
      <c r="E21" s="46"/>
      <c r="F21" s="46"/>
      <c r="G21" s="46"/>
      <c r="H21" s="46"/>
      <c r="I21" s="46"/>
      <c r="J21" s="26"/>
      <c r="K21" s="13">
        <f t="shared" si="8"/>
        <v>0</v>
      </c>
      <c r="L21" s="54"/>
      <c r="M21" s="53">
        <f t="shared" si="9"/>
        <v>10</v>
      </c>
      <c r="N21" s="33">
        <f t="shared" si="0"/>
        <v>0</v>
      </c>
      <c r="O21" s="44">
        <f t="shared" si="1"/>
        <v>0</v>
      </c>
      <c r="P21" s="46">
        <f t="shared" si="2"/>
        <v>0</v>
      </c>
      <c r="Q21" s="46">
        <f t="shared" si="3"/>
        <v>0</v>
      </c>
      <c r="R21" s="46">
        <f t="shared" si="4"/>
        <v>0</v>
      </c>
      <c r="S21" s="46">
        <f t="shared" si="5"/>
        <v>0</v>
      </c>
      <c r="T21" s="46">
        <f t="shared" si="6"/>
        <v>0</v>
      </c>
      <c r="U21" s="46">
        <f t="shared" si="7"/>
        <v>0</v>
      </c>
    </row>
    <row r="22" spans="1:21" s="13" customFormat="1" ht="22.5" customHeight="1" x14ac:dyDescent="0.2">
      <c r="A22" s="46">
        <v>11</v>
      </c>
      <c r="B22" s="46">
        <f>'Game Schedule &amp; Roster'!H14</f>
        <v>0</v>
      </c>
      <c r="C22" s="47">
        <f>'Game Schedule &amp; Roster'!I14</f>
        <v>0</v>
      </c>
      <c r="D22" s="46"/>
      <c r="E22" s="46"/>
      <c r="F22" s="46"/>
      <c r="G22" s="46"/>
      <c r="H22" s="46"/>
      <c r="I22" s="46"/>
      <c r="J22" s="26"/>
      <c r="K22" s="13">
        <f t="shared" si="8"/>
        <v>0</v>
      </c>
      <c r="L22" s="54"/>
      <c r="M22" s="52">
        <f t="shared" si="9"/>
        <v>11</v>
      </c>
      <c r="N22" s="45">
        <f t="shared" si="0"/>
        <v>0</v>
      </c>
      <c r="O22" s="43">
        <f t="shared" si="1"/>
        <v>0</v>
      </c>
      <c r="P22" s="50">
        <f t="shared" si="2"/>
        <v>0</v>
      </c>
      <c r="Q22" s="50">
        <f t="shared" si="3"/>
        <v>0</v>
      </c>
      <c r="R22" s="50">
        <f t="shared" si="4"/>
        <v>0</v>
      </c>
      <c r="S22" s="50">
        <f t="shared" si="5"/>
        <v>0</v>
      </c>
      <c r="T22" s="50">
        <f t="shared" si="6"/>
        <v>0</v>
      </c>
      <c r="U22" s="50">
        <f t="shared" si="7"/>
        <v>0</v>
      </c>
    </row>
    <row r="23" spans="1:21" s="13" customFormat="1" ht="22.5" customHeight="1" x14ac:dyDescent="0.2">
      <c r="A23" s="46">
        <v>12</v>
      </c>
      <c r="B23" s="46">
        <f>'Game Schedule &amp; Roster'!H15</f>
        <v>0</v>
      </c>
      <c r="C23" s="47">
        <f>'Game Schedule &amp; Roster'!I15</f>
        <v>0</v>
      </c>
      <c r="D23" s="46"/>
      <c r="E23" s="46"/>
      <c r="F23" s="46"/>
      <c r="G23" s="46"/>
      <c r="H23" s="46"/>
      <c r="I23" s="46"/>
      <c r="J23" s="26"/>
      <c r="K23" s="13">
        <f t="shared" si="8"/>
        <v>0</v>
      </c>
      <c r="L23" s="54"/>
      <c r="M23" s="53">
        <f t="shared" si="9"/>
        <v>12</v>
      </c>
      <c r="N23" s="33">
        <f t="shared" si="0"/>
        <v>0</v>
      </c>
      <c r="O23" s="44">
        <f t="shared" si="1"/>
        <v>0</v>
      </c>
      <c r="P23" s="46">
        <f t="shared" si="2"/>
        <v>0</v>
      </c>
      <c r="Q23" s="46">
        <f t="shared" si="3"/>
        <v>0</v>
      </c>
      <c r="R23" s="46">
        <f t="shared" si="4"/>
        <v>0</v>
      </c>
      <c r="S23" s="46">
        <f t="shared" si="5"/>
        <v>0</v>
      </c>
      <c r="T23" s="46">
        <f t="shared" si="6"/>
        <v>0</v>
      </c>
      <c r="U23" s="46">
        <f t="shared" si="7"/>
        <v>0</v>
      </c>
    </row>
    <row r="24" spans="1:21" s="13" customFormat="1" ht="22.5" customHeight="1" x14ac:dyDescent="0.2">
      <c r="A24" s="46">
        <v>13</v>
      </c>
      <c r="B24" s="46">
        <f>'Game Schedule &amp; Roster'!H16</f>
        <v>0</v>
      </c>
      <c r="C24" s="47">
        <f>'Game Schedule &amp; Roster'!I16</f>
        <v>0</v>
      </c>
      <c r="D24" s="46"/>
      <c r="E24" s="46"/>
      <c r="F24" s="46"/>
      <c r="G24" s="46"/>
      <c r="H24" s="46"/>
      <c r="I24" s="46"/>
      <c r="J24" s="26"/>
      <c r="K24" s="13">
        <f t="shared" si="8"/>
        <v>0</v>
      </c>
      <c r="L24" s="54"/>
      <c r="M24" s="52">
        <f t="shared" si="9"/>
        <v>13</v>
      </c>
      <c r="N24" s="45">
        <f t="shared" si="0"/>
        <v>0</v>
      </c>
      <c r="O24" s="43">
        <f t="shared" si="1"/>
        <v>0</v>
      </c>
      <c r="P24" s="50">
        <f t="shared" si="2"/>
        <v>0</v>
      </c>
      <c r="Q24" s="50">
        <f t="shared" si="3"/>
        <v>0</v>
      </c>
      <c r="R24" s="50">
        <f t="shared" si="4"/>
        <v>0</v>
      </c>
      <c r="S24" s="50">
        <f t="shared" si="5"/>
        <v>0</v>
      </c>
      <c r="T24" s="50">
        <f t="shared" si="6"/>
        <v>0</v>
      </c>
      <c r="U24" s="50">
        <f t="shared" si="7"/>
        <v>0</v>
      </c>
    </row>
    <row r="25" spans="1:21" ht="22.5" customHeight="1" x14ac:dyDescent="0.2">
      <c r="A25" s="46">
        <v>14</v>
      </c>
      <c r="B25" s="46">
        <f>'Game Schedule &amp; Roster'!H17</f>
        <v>0</v>
      </c>
      <c r="C25" s="47">
        <f>'Game Schedule &amp; Roster'!I17</f>
        <v>0</v>
      </c>
      <c r="D25" s="46"/>
      <c r="E25" s="46"/>
      <c r="F25" s="46"/>
      <c r="G25" s="46"/>
      <c r="H25" s="46"/>
      <c r="I25" s="46"/>
      <c r="J25" s="26"/>
      <c r="K25" s="13">
        <f t="shared" si="8"/>
        <v>0</v>
      </c>
      <c r="M25" s="53">
        <f t="shared" si="9"/>
        <v>14</v>
      </c>
      <c r="N25" s="33">
        <f t="shared" si="0"/>
        <v>0</v>
      </c>
      <c r="O25" s="44">
        <f t="shared" si="1"/>
        <v>0</v>
      </c>
      <c r="P25" s="46">
        <f t="shared" si="2"/>
        <v>0</v>
      </c>
      <c r="Q25" s="46">
        <f t="shared" si="3"/>
        <v>0</v>
      </c>
      <c r="R25" s="46">
        <f t="shared" si="4"/>
        <v>0</v>
      </c>
      <c r="S25" s="46">
        <f t="shared" si="5"/>
        <v>0</v>
      </c>
      <c r="T25" s="46">
        <f t="shared" si="6"/>
        <v>0</v>
      </c>
      <c r="U25" s="46">
        <f t="shared" si="7"/>
        <v>0</v>
      </c>
    </row>
    <row r="26" spans="1:21" ht="15" x14ac:dyDescent="0.2">
      <c r="A26" s="41"/>
      <c r="B26" s="41"/>
      <c r="C26" s="47"/>
      <c r="D26" s="46"/>
      <c r="E26" s="46"/>
      <c r="F26" s="46"/>
      <c r="G26" s="46"/>
      <c r="H26" s="46"/>
      <c r="I26" s="46"/>
    </row>
    <row r="27" spans="1:21" x14ac:dyDescent="0.2">
      <c r="D27" s="1" t="str">
        <f t="shared" ref="D27:I27" si="10">IF((COUNTIF(D$12:D$25,"P")*COUNTIF(D$12:D$25,"C")*COUNTIF(D$12:D$25,"1")*COUNTIF(D$12:D$25,"2")*COUNTIF(D$12:D$25,"3")*COUNTIF(D$12:D$25,"SS")*COUNTIF(D$12:D$25,"LF")*COUNTIF(D$12:D$25,"CF")*COUNTIF(D$12:D$25,"RF"))=1,"OK","ERROR")</f>
        <v>ERROR</v>
      </c>
      <c r="E27" s="1" t="str">
        <f t="shared" si="10"/>
        <v>ERROR</v>
      </c>
      <c r="F27" s="1" t="str">
        <f t="shared" si="10"/>
        <v>ERROR</v>
      </c>
      <c r="G27" s="1" t="str">
        <f t="shared" si="10"/>
        <v>ERROR</v>
      </c>
      <c r="H27" s="1" t="str">
        <f t="shared" si="10"/>
        <v>ERROR</v>
      </c>
      <c r="I27" s="1" t="str">
        <f t="shared" si="10"/>
        <v>ERROR</v>
      </c>
    </row>
    <row r="28" spans="1:21" x14ac:dyDescent="0.2">
      <c r="C28" t="s">
        <v>28</v>
      </c>
      <c r="D28">
        <f t="shared" ref="D28:I28" si="11">COUNTIF(D$12:D$25,"Sit")</f>
        <v>0</v>
      </c>
      <c r="E28">
        <f t="shared" si="11"/>
        <v>0</v>
      </c>
      <c r="F28">
        <f t="shared" si="11"/>
        <v>0</v>
      </c>
      <c r="G28">
        <f t="shared" si="11"/>
        <v>0</v>
      </c>
      <c r="H28">
        <f t="shared" si="11"/>
        <v>0</v>
      </c>
      <c r="I28">
        <f t="shared" si="11"/>
        <v>0</v>
      </c>
    </row>
    <row r="29" spans="1:21" x14ac:dyDescent="0.2">
      <c r="B29" s="11"/>
      <c r="C29" s="12" t="s">
        <v>16</v>
      </c>
    </row>
    <row r="30" spans="1:21" ht="15" x14ac:dyDescent="0.2">
      <c r="B30" s="27"/>
      <c r="C30" s="28" t="s">
        <v>22</v>
      </c>
      <c r="D30" s="22"/>
      <c r="E30" s="22"/>
      <c r="F30" s="22"/>
      <c r="G30" s="22"/>
      <c r="H30" s="22"/>
      <c r="I30" s="22"/>
    </row>
    <row r="31" spans="1:21" x14ac:dyDescent="0.2">
      <c r="B31" s="29"/>
      <c r="C31" s="28" t="s">
        <v>23</v>
      </c>
    </row>
    <row r="33" spans="1:10" ht="15" x14ac:dyDescent="0.2">
      <c r="A33" s="69"/>
      <c r="B33" s="22"/>
      <c r="C33" s="68"/>
      <c r="D33" s="69"/>
      <c r="E33" s="69"/>
      <c r="F33" s="69"/>
      <c r="G33" s="69"/>
      <c r="H33" s="69"/>
      <c r="I33" s="69"/>
      <c r="J33" s="69"/>
    </row>
    <row r="34" spans="1:10" ht="15" x14ac:dyDescent="0.2">
      <c r="A34" s="69"/>
      <c r="B34" s="22"/>
      <c r="C34" s="68"/>
      <c r="D34" s="69"/>
      <c r="E34" s="69"/>
      <c r="F34" s="69"/>
      <c r="G34" s="69"/>
      <c r="H34" s="69"/>
      <c r="I34" s="69"/>
      <c r="J34" s="69"/>
    </row>
    <row r="35" spans="1:10" ht="15" x14ac:dyDescent="0.2">
      <c r="A35" s="69"/>
      <c r="B35" s="22"/>
      <c r="C35" s="68"/>
      <c r="D35" s="69"/>
      <c r="E35" s="69"/>
      <c r="F35" s="69"/>
      <c r="G35" s="69"/>
      <c r="H35" s="69"/>
      <c r="I35" s="69"/>
      <c r="J35" s="69"/>
    </row>
    <row r="36" spans="1:10" ht="15" x14ac:dyDescent="0.2">
      <c r="A36" s="69"/>
      <c r="B36" s="22"/>
      <c r="C36" s="68"/>
      <c r="D36" s="69"/>
      <c r="E36" s="69"/>
      <c r="F36" s="69"/>
      <c r="G36" s="69"/>
      <c r="H36" s="69"/>
      <c r="I36" s="69"/>
      <c r="J36" s="69"/>
    </row>
    <row r="37" spans="1:10" ht="15" x14ac:dyDescent="0.2">
      <c r="A37" s="69"/>
      <c r="B37" s="22"/>
      <c r="C37" s="68"/>
      <c r="D37" s="69"/>
      <c r="E37" s="69"/>
      <c r="F37" s="69"/>
      <c r="G37" s="69"/>
      <c r="H37" s="69"/>
      <c r="I37" s="69"/>
      <c r="J37" s="69"/>
    </row>
    <row r="38" spans="1:10" ht="15" x14ac:dyDescent="0.2">
      <c r="A38" s="69"/>
      <c r="B38" s="22"/>
      <c r="C38" s="68"/>
      <c r="D38" s="69"/>
      <c r="E38" s="69"/>
      <c r="F38" s="69"/>
      <c r="G38" s="69"/>
      <c r="H38" s="69"/>
      <c r="I38" s="69"/>
      <c r="J38" s="69"/>
    </row>
    <row r="39" spans="1:10" ht="15" x14ac:dyDescent="0.2">
      <c r="A39" s="69"/>
      <c r="B39" s="22"/>
      <c r="C39" s="68"/>
      <c r="D39" s="22"/>
      <c r="E39" s="22"/>
      <c r="F39" s="22"/>
      <c r="G39" s="22"/>
      <c r="H39" s="22"/>
      <c r="I39" s="22"/>
      <c r="J39" s="69"/>
    </row>
    <row r="40" spans="1:10" ht="15" x14ac:dyDescent="0.2">
      <c r="A40" s="69"/>
      <c r="B40" s="22"/>
      <c r="C40" s="68"/>
      <c r="D40" s="22"/>
      <c r="E40" s="22"/>
      <c r="F40" s="22"/>
      <c r="G40" s="22"/>
      <c r="H40" s="22"/>
      <c r="I40" s="22"/>
      <c r="J40" s="69"/>
    </row>
    <row r="41" spans="1:10" x14ac:dyDescent="0.2">
      <c r="A41" s="69"/>
      <c r="B41" s="69"/>
      <c r="C41" s="69"/>
      <c r="D41" s="69"/>
      <c r="E41" s="69"/>
      <c r="F41" s="69"/>
      <c r="G41" s="69"/>
      <c r="H41" s="69"/>
      <c r="I41" s="69"/>
      <c r="J41" s="69"/>
    </row>
    <row r="42" spans="1:10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</row>
    <row r="43" spans="1:10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</row>
    <row r="44" spans="1:10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</row>
    <row r="45" spans="1:10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</row>
    <row r="46" spans="1:10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</row>
    <row r="47" spans="1:10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</row>
    <row r="48" spans="1:10" x14ac:dyDescent="0.2">
      <c r="A48" s="69"/>
      <c r="B48" s="69"/>
      <c r="C48" s="69"/>
      <c r="D48" s="69"/>
      <c r="E48" s="69"/>
      <c r="F48" s="69"/>
      <c r="G48" s="69"/>
      <c r="H48" s="69"/>
      <c r="I48" s="69"/>
      <c r="J48" s="69"/>
    </row>
    <row r="49" spans="1:10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9"/>
    </row>
    <row r="50" spans="1:10" x14ac:dyDescent="0.2">
      <c r="A50" s="69"/>
      <c r="B50" s="69"/>
      <c r="C50" s="69"/>
      <c r="D50" s="69"/>
      <c r="E50" s="69"/>
      <c r="F50" s="69"/>
      <c r="G50" s="69"/>
      <c r="H50" s="69"/>
      <c r="I50" s="69"/>
      <c r="J50" s="69"/>
    </row>
    <row r="51" spans="1:10" x14ac:dyDescent="0.2">
      <c r="A51" s="69"/>
      <c r="B51" s="69"/>
      <c r="C51" s="69"/>
      <c r="D51" s="69"/>
      <c r="E51" s="69"/>
      <c r="F51" s="69"/>
      <c r="G51" s="69"/>
      <c r="H51" s="69"/>
      <c r="I51" s="69"/>
      <c r="J51" s="69"/>
    </row>
    <row r="52" spans="1:10" x14ac:dyDescent="0.2">
      <c r="A52" s="69"/>
      <c r="B52" s="69"/>
      <c r="C52" s="69"/>
      <c r="D52" s="69"/>
      <c r="E52" s="69"/>
      <c r="F52" s="69"/>
      <c r="G52" s="69"/>
      <c r="H52" s="69"/>
      <c r="I52" s="69"/>
      <c r="J52" s="69"/>
    </row>
    <row r="53" spans="1:10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</row>
    <row r="54" spans="1:10" x14ac:dyDescent="0.2">
      <c r="A54" s="69"/>
      <c r="B54" s="69"/>
      <c r="C54" s="69"/>
      <c r="D54" s="69"/>
      <c r="E54" s="69"/>
      <c r="F54" s="69"/>
      <c r="G54" s="69"/>
      <c r="H54" s="69"/>
      <c r="I54" s="69"/>
      <c r="J54" s="69"/>
    </row>
    <row r="55" spans="1:10" x14ac:dyDescent="0.2">
      <c r="A55" s="69"/>
      <c r="B55" s="69"/>
      <c r="C55" s="69"/>
      <c r="D55" s="69"/>
      <c r="E55" s="69"/>
      <c r="F55" s="69"/>
      <c r="G55" s="69"/>
      <c r="H55" s="69"/>
      <c r="I55" s="69"/>
      <c r="J55" s="69"/>
    </row>
    <row r="56" spans="1:10" x14ac:dyDescent="0.2">
      <c r="A56" s="69"/>
      <c r="B56" s="69"/>
      <c r="C56" s="69"/>
      <c r="D56" s="69"/>
      <c r="E56" s="69"/>
      <c r="F56" s="69"/>
      <c r="G56" s="69"/>
      <c r="H56" s="69"/>
      <c r="I56" s="69"/>
      <c r="J56" s="69"/>
    </row>
    <row r="57" spans="1:10" x14ac:dyDescent="0.2">
      <c r="A57" s="69"/>
      <c r="B57" s="69"/>
      <c r="C57" s="69"/>
      <c r="D57" s="69"/>
      <c r="E57" s="69"/>
      <c r="F57" s="69"/>
      <c r="G57" s="69"/>
      <c r="H57" s="69"/>
      <c r="I57" s="69"/>
      <c r="J57" s="69"/>
    </row>
    <row r="58" spans="1:10" x14ac:dyDescent="0.2">
      <c r="A58" s="69"/>
      <c r="B58" s="69"/>
      <c r="C58" s="69"/>
      <c r="D58" s="69"/>
      <c r="E58" s="69"/>
      <c r="F58" s="69"/>
      <c r="G58" s="69"/>
      <c r="H58" s="69"/>
      <c r="I58" s="69"/>
      <c r="J58" s="69"/>
    </row>
    <row r="59" spans="1:10" x14ac:dyDescent="0.2">
      <c r="A59" s="69"/>
      <c r="B59" s="69"/>
      <c r="C59" s="69"/>
      <c r="D59" s="69"/>
      <c r="E59" s="69"/>
      <c r="F59" s="69"/>
      <c r="G59" s="69"/>
      <c r="H59" s="69"/>
      <c r="I59" s="69"/>
      <c r="J59" s="69"/>
    </row>
    <row r="60" spans="1:10" x14ac:dyDescent="0.2">
      <c r="A60" s="69"/>
      <c r="B60" s="69"/>
      <c r="C60" s="69"/>
      <c r="D60" s="69"/>
      <c r="E60" s="69"/>
      <c r="F60" s="69"/>
      <c r="G60" s="69"/>
      <c r="H60" s="69"/>
      <c r="I60" s="69"/>
      <c r="J60" s="69"/>
    </row>
    <row r="61" spans="1:10" x14ac:dyDescent="0.2">
      <c r="A61" s="69"/>
      <c r="B61" s="69"/>
      <c r="C61" s="69"/>
      <c r="D61" s="69"/>
      <c r="E61" s="69"/>
      <c r="F61" s="69"/>
      <c r="G61" s="69"/>
      <c r="H61" s="69"/>
      <c r="I61" s="69"/>
      <c r="J61" s="69"/>
    </row>
    <row r="62" spans="1:10" x14ac:dyDescent="0.2">
      <c r="A62" s="69"/>
      <c r="B62" s="69"/>
      <c r="C62" s="69"/>
      <c r="D62" s="69"/>
      <c r="E62" s="69"/>
      <c r="F62" s="69"/>
      <c r="G62" s="69"/>
      <c r="H62" s="69"/>
      <c r="I62" s="69"/>
      <c r="J62" s="69"/>
    </row>
    <row r="63" spans="1:10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</row>
    <row r="64" spans="1:10" x14ac:dyDescent="0.2">
      <c r="A64" s="69"/>
      <c r="B64" s="69"/>
      <c r="C64" s="69"/>
      <c r="D64" s="69"/>
      <c r="E64" s="69"/>
      <c r="F64" s="69"/>
      <c r="G64" s="69"/>
      <c r="H64" s="69"/>
      <c r="I64" s="69"/>
      <c r="J64" s="69"/>
    </row>
    <row r="65" spans="1:10" x14ac:dyDescent="0.2">
      <c r="A65" s="69"/>
      <c r="B65" s="69"/>
      <c r="C65" s="69"/>
      <c r="D65" s="69"/>
      <c r="E65" s="69"/>
      <c r="F65" s="69"/>
      <c r="G65" s="69"/>
      <c r="H65" s="69"/>
      <c r="I65" s="69"/>
      <c r="J65" s="69"/>
    </row>
    <row r="66" spans="1:10" x14ac:dyDescent="0.2">
      <c r="A66" s="69"/>
      <c r="B66" s="69"/>
      <c r="C66" s="69"/>
      <c r="D66" s="69"/>
      <c r="E66" s="69"/>
      <c r="F66" s="69"/>
      <c r="G66" s="69"/>
      <c r="H66" s="69"/>
      <c r="I66" s="69"/>
      <c r="J66" s="69"/>
    </row>
  </sheetData>
  <mergeCells count="4">
    <mergeCell ref="D10:I10"/>
    <mergeCell ref="M10:O10"/>
    <mergeCell ref="M1:U1"/>
    <mergeCell ref="P10:U10"/>
  </mergeCells>
  <phoneticPr fontId="0" type="noConversion"/>
  <conditionalFormatting sqref="O9">
    <cfRule type="cellIs" dxfId="11" priority="1" stopIfTrue="1" operator="equal">
      <formula>"LFC-Home"</formula>
    </cfRule>
    <cfRule type="cellIs" dxfId="10" priority="2" stopIfTrue="1" operator="equal">
      <formula>"UF-Home"</formula>
    </cfRule>
  </conditionalFormatting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Game Schedule &amp; Roster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Summary</vt:lpstr>
      <vt:lpstr>'G1'!Print_Area</vt:lpstr>
      <vt:lpstr>'G10'!Print_Area</vt:lpstr>
      <vt:lpstr>'G11'!Print_Area</vt:lpstr>
      <vt:lpstr>'G12'!Print_Area</vt:lpstr>
      <vt:lpstr>'G2'!Print_Area</vt:lpstr>
      <vt:lpstr>'G3'!Print_Area</vt:lpstr>
      <vt:lpstr>'G4'!Print_Area</vt:lpstr>
      <vt:lpstr>'G5'!Print_Area</vt:lpstr>
      <vt:lpstr>'G6'!Print_Area</vt:lpstr>
      <vt:lpstr>'G7'!Print_Area</vt:lpstr>
      <vt:lpstr>'G8'!Print_Area</vt:lpstr>
      <vt:lpstr>'G9'!Print_Area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Jeremy Stefanek</cp:lastModifiedBy>
  <cp:lastPrinted>2007-06-27T22:49:05Z</cp:lastPrinted>
  <dcterms:created xsi:type="dcterms:W3CDTF">2004-04-19T11:35:25Z</dcterms:created>
  <dcterms:modified xsi:type="dcterms:W3CDTF">2016-11-29T00:12:13Z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